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19\"/>
    </mc:Choice>
  </mc:AlternateContent>
  <xr:revisionPtr revIDLastSave="0" documentId="8_{1F7A4E7F-34ED-4C66-8890-366A2410009B}" xr6:coauthVersionLast="47" xr6:coauthVersionMax="47" xr10:uidLastSave="{00000000-0000-0000-0000-000000000000}"/>
  <bookViews>
    <workbookView xWindow="-108" yWindow="-108" windowWidth="23256" windowHeight="12576" xr2:uid="{55973B4A-91A8-4EDC-A519-4D3784A1052C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8" i="1" l="1"/>
  <c r="B127" i="1" s="1"/>
  <c r="B119" i="1"/>
  <c r="B113" i="1"/>
  <c r="B107" i="1"/>
  <c r="B104" i="1"/>
  <c r="B102" i="1"/>
  <c r="B100" i="1"/>
  <c r="B96" i="1"/>
  <c r="B92" i="1"/>
  <c r="B90" i="1"/>
  <c r="B88" i="1"/>
  <c r="B87" i="1" s="1"/>
  <c r="B81" i="1"/>
  <c r="B76" i="1"/>
  <c r="B75" i="1"/>
  <c r="B72" i="1"/>
  <c r="B70" i="1"/>
  <c r="B68" i="1"/>
  <c r="B64" i="1"/>
  <c r="B61" i="1"/>
  <c r="B58" i="1"/>
  <c r="B52" i="1"/>
  <c r="B46" i="1"/>
  <c r="B45" i="1" s="1"/>
  <c r="B42" i="1"/>
  <c r="B39" i="1"/>
  <c r="B30" i="1"/>
  <c r="B29" i="1" s="1"/>
  <c r="B23" i="1"/>
  <c r="B11" i="1"/>
  <c r="B8" i="1"/>
  <c r="B7" i="1" s="1"/>
  <c r="B117" i="1" l="1"/>
  <c r="B129" i="1" s="1"/>
</calcChain>
</file>

<file path=xl/sharedStrings.xml><?xml version="1.0" encoding="utf-8"?>
<sst xmlns="http://schemas.openxmlformats.org/spreadsheetml/2006/main" count="238" uniqueCount="161">
  <si>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</si>
  <si>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</si>
  <si>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ABRIL/2019</t>
  </si>
  <si>
    <t>ITENS DE DESPESAS - ABRIL/2019</t>
  </si>
  <si>
    <t>R$ VALORES</t>
  </si>
  <si>
    <t>DATA  PGT</t>
  </si>
  <si>
    <t>OPERAÇÃO</t>
  </si>
  <si>
    <t>DETALHES</t>
  </si>
  <si>
    <t>1. Pessoal</t>
  </si>
  <si>
    <t>1.1. Salários (CLT)</t>
  </si>
  <si>
    <t>FOLHA MARÇO</t>
  </si>
  <si>
    <t>TED</t>
  </si>
  <si>
    <t>FOLHA</t>
  </si>
  <si>
    <t>1.2. Outras Formas de Contratação</t>
  </si>
  <si>
    <t>PRO-SAÚDE SERVIÇOS MÉDICOS</t>
  </si>
  <si>
    <t>NFSE 048</t>
  </si>
  <si>
    <t>NATANAEL MARTINS COELHO E CIA LTDA ME</t>
  </si>
  <si>
    <t>TRANSF</t>
  </si>
  <si>
    <t>NFSE 1189</t>
  </si>
  <si>
    <t>BRUNA MOREIRA MEDRADO ME</t>
  </si>
  <si>
    <t>NFSE 014</t>
  </si>
  <si>
    <t>NFSE 015</t>
  </si>
  <si>
    <t>RENATO MEDRADO NETO - ME</t>
  </si>
  <si>
    <t>NFSE 026</t>
  </si>
  <si>
    <t>MARTINS COELHO &amp; SILVEIRA LTDA</t>
  </si>
  <si>
    <t>NFSE 104</t>
  </si>
  <si>
    <t xml:space="preserve">D.C. NORONHA LUZ </t>
  </si>
  <si>
    <t>NFSE 007</t>
  </si>
  <si>
    <t>RODRIGUES E FELIX  LTDA ME</t>
  </si>
  <si>
    <t>NFSE 036</t>
  </si>
  <si>
    <t>FABIO HENRIQUE BARBOSA</t>
  </si>
  <si>
    <t>ANDRADE VILELA &amp; SANTOS VILELA LTDA</t>
  </si>
  <si>
    <t>ADM SERVIÇOS E CONSULTORIA LTDA</t>
  </si>
  <si>
    <t xml:space="preserve">NFSE 009 </t>
  </si>
  <si>
    <t>1.3. Encargos/Benefícios</t>
  </si>
  <si>
    <t>FGTS REF 3/2019</t>
  </si>
  <si>
    <t>GUIA DE ARREC</t>
  </si>
  <si>
    <t xml:space="preserve">GPS S FOLHA HSAA  </t>
  </si>
  <si>
    <t>IRRF S FL PGTO 03/2019</t>
  </si>
  <si>
    <t xml:space="preserve">IRRF </t>
  </si>
  <si>
    <t>PIS S FOLHA PGTO 03/2019</t>
  </si>
  <si>
    <t>PIS</t>
  </si>
  <si>
    <t>2. Mat/Med</t>
  </si>
  <si>
    <t>2.1. Medicamentos</t>
  </si>
  <si>
    <t>ASTHAMED COM PROD EQUIP HOSP EIRELI EPP</t>
  </si>
  <si>
    <t>BOLETO</t>
  </si>
  <si>
    <t>NF 24560</t>
  </si>
  <si>
    <t>SUPERMEDICA DIST</t>
  </si>
  <si>
    <t>NF 52401</t>
  </si>
  <si>
    <t>NF 54223</t>
  </si>
  <si>
    <t>NF 24429</t>
  </si>
  <si>
    <t>NF 53979</t>
  </si>
  <si>
    <t>NF 24715</t>
  </si>
  <si>
    <t>NF 52362</t>
  </si>
  <si>
    <t>2.2. Materais Hospitalares</t>
  </si>
  <si>
    <t>JFA C E D PRODUTOS HOSPITALARES LTDA ME</t>
  </si>
  <si>
    <t>NF 017</t>
  </si>
  <si>
    <t>TELEVIDA CENTRO ESPECIALIZADO DE TELEDIAFNOSTICO</t>
  </si>
  <si>
    <t>NFSE 70842</t>
  </si>
  <si>
    <t>2.3 Gases Medicinais</t>
  </si>
  <si>
    <t>3. Materais Diversos</t>
  </si>
  <si>
    <t>3.1. Materiais de Higienização</t>
  </si>
  <si>
    <t>EVOLUÇAO SISTEMAS DE HIGIENIZAÇÃO LTDA</t>
  </si>
  <si>
    <t>NF 38405</t>
  </si>
  <si>
    <t>MAGNO RIBEIRO DA SILVA</t>
  </si>
  <si>
    <t>NF 008</t>
  </si>
  <si>
    <t>SUPERMERCADO MAGALHAES LTDA</t>
  </si>
  <si>
    <t>NF 13087</t>
  </si>
  <si>
    <t>ALDELICIA LOPES CHAVES - MERCEARIA PREÇO BAIXO</t>
  </si>
  <si>
    <t xml:space="preserve">NF 544 </t>
  </si>
  <si>
    <t>3.2. Materiais / Gêneros Alimentícios</t>
  </si>
  <si>
    <r>
      <t>NF 542</t>
    </r>
    <r>
      <rPr>
        <sz val="10"/>
        <rFont val="Calibri (Corpo)"/>
      </rPr>
      <t xml:space="preserve"> </t>
    </r>
  </si>
  <si>
    <t>NF 13086</t>
  </si>
  <si>
    <t xml:space="preserve">NF 543 </t>
  </si>
  <si>
    <t>NF 007</t>
  </si>
  <si>
    <t>3.3. Material Expediente</t>
  </si>
  <si>
    <t xml:space="preserve">CANAA COM E SERV LTDA </t>
  </si>
  <si>
    <t>NFSE 2081</t>
  </si>
  <si>
    <t>RAFAELA SOARES DA SILVA</t>
  </si>
  <si>
    <t>NFSE 854</t>
  </si>
  <si>
    <t>3.4. Material Divulgação</t>
  </si>
  <si>
    <t>CAD IMPRESSOES GRAFICAS LTDA ME</t>
  </si>
  <si>
    <t>NFSE 10164</t>
  </si>
  <si>
    <t>3.5. Material Permanente</t>
  </si>
  <si>
    <t>SMA ELETRO COMERCIO DE MOVEIS</t>
  </si>
  <si>
    <t>NF 1146</t>
  </si>
  <si>
    <t>3.6. Combustível</t>
  </si>
  <si>
    <t>3.7. GLP</t>
  </si>
  <si>
    <t>3.8. Material de Lavanderia</t>
  </si>
  <si>
    <t>R7 COM DE PRODUTOS DE HIG EIRELI EPP</t>
  </si>
  <si>
    <t>NF 16424</t>
  </si>
  <si>
    <t>NF 16588</t>
  </si>
  <si>
    <t>4. Manutenção</t>
  </si>
  <si>
    <t>4.1. Materiais de Manutenção</t>
  </si>
  <si>
    <t xml:space="preserve">ALFA PNEUS AUTO CENTER EIRELI </t>
  </si>
  <si>
    <t>NF 1393</t>
  </si>
  <si>
    <t>ARAGUAIA CENTER MODAS EIRELI ME</t>
  </si>
  <si>
    <t>NF 326</t>
  </si>
  <si>
    <t>REVESTE NOBRE LTDA</t>
  </si>
  <si>
    <t>NF 938</t>
  </si>
  <si>
    <t>4.2. Serviços de Manutenção</t>
  </si>
  <si>
    <t>NFSE 531</t>
  </si>
  <si>
    <t>SOCRAM MAQUINAS APARELHOS E EQUIPAMENTOS</t>
  </si>
  <si>
    <t>NFSE 848</t>
  </si>
  <si>
    <t>NILSON ROSA DE SOUZA EIRELI ME</t>
  </si>
  <si>
    <t>NFSE 067</t>
  </si>
  <si>
    <t xml:space="preserve">RIBEIRO NASCIMENTO &amp; COSTA LTDA </t>
  </si>
  <si>
    <t>NFSE 7555</t>
  </si>
  <si>
    <t>5. Seguros / Impostos / Taxas</t>
  </si>
  <si>
    <t>5.1. Seguros (Imóvel e Automóvel)</t>
  </si>
  <si>
    <t>5.2. Taxas e Serviços de Cartório</t>
  </si>
  <si>
    <t>5.3. Taxas Impostos</t>
  </si>
  <si>
    <t>DARF CSFR NFSE 02/2019</t>
  </si>
  <si>
    <t>DARF</t>
  </si>
  <si>
    <t>DARF IR S NFSE 03/2019</t>
  </si>
  <si>
    <t>5.4. Taxas Bancárias</t>
  </si>
  <si>
    <t>BANCO DO BRASIL DOC/TED ELETRÔNICO</t>
  </si>
  <si>
    <t>TARIFA</t>
  </si>
  <si>
    <t>RENOVAÇÃO CADASTRO</t>
  </si>
  <si>
    <t>TARIFA PACOTES SERVIÇOS</t>
  </si>
  <si>
    <t>6. Telefonia</t>
  </si>
  <si>
    <t>7. Água</t>
  </si>
  <si>
    <t>8. Energia Elétrica</t>
  </si>
  <si>
    <t xml:space="preserve">ENEL REF FEV/2019 </t>
  </si>
  <si>
    <t>FATURA</t>
  </si>
  <si>
    <t>CONCESSIONARIA</t>
  </si>
  <si>
    <t>9. Prestação de Serviços Terceiros</t>
  </si>
  <si>
    <t>HOTEL VEREDAS DO ARAGUAIA</t>
  </si>
  <si>
    <t>NFSE 4589</t>
  </si>
  <si>
    <t>MARLENE JOSE SILVA</t>
  </si>
  <si>
    <t>NFSE 147</t>
  </si>
  <si>
    <t>ALLEN DANIEL SOUZA HOLANDA</t>
  </si>
  <si>
    <t>NFSE 005</t>
  </si>
  <si>
    <t>PRO ATIVA CURSOS E RECURSOS HUMANO</t>
  </si>
  <si>
    <t xml:space="preserve">NFSE 011 </t>
  </si>
  <si>
    <t>10. Informática</t>
  </si>
  <si>
    <t>ATILA BARU SISTEMAS LTDA</t>
  </si>
  <si>
    <t>NFSE 9408</t>
  </si>
  <si>
    <t>CASA DO NOBREAK</t>
  </si>
  <si>
    <t>NFSE 5226 2/2</t>
  </si>
  <si>
    <t>SD NET SANNET</t>
  </si>
  <si>
    <t>NFSE 8097</t>
  </si>
  <si>
    <t>11. TOTAL GLOBAL</t>
  </si>
  <si>
    <t>TOTAL DO REPASSE</t>
  </si>
  <si>
    <t>3ª PARC REF MAR2019 (6º REPASSE)</t>
  </si>
  <si>
    <t>TED - 104 0794 11433328000118 FMS SMA</t>
  </si>
  <si>
    <t>4ª PARC REF MAR2019 (6º REPASSE)</t>
  </si>
  <si>
    <t>5ª PARC REF MAR2019 (6º REPASSE)</t>
  </si>
  <si>
    <t>6ª PARC REF MAR2019 (6º REPASSE)</t>
  </si>
  <si>
    <t>7ª PARC REF MAR2019 (6º REPASSE)</t>
  </si>
  <si>
    <t>8º PARC REF MAR2019 (6º REPASSE)</t>
  </si>
  <si>
    <t>1º PARC REF ABR2019 (7º REPASSE)</t>
  </si>
  <si>
    <t>12. SALDO DO MÊS ANTERIOR</t>
  </si>
  <si>
    <t>SALDO CONTA DIA 31/03/19</t>
  </si>
  <si>
    <t>SALDO</t>
  </si>
  <si>
    <t>SALDO CONTA MÊS ANTERIOR</t>
  </si>
  <si>
    <t>SALDO EM CONTA</t>
  </si>
  <si>
    <t>GOIÂNIA (GO),  30 ABRIL DE 2019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</si>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</sst>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R$&quot;\ #,##0.00"/>
  </numFmts>
  <fonts count="7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 (Corpo)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 wrapText="1"/>
    </xf>
    <xf numFmtId="165" fontId="1" fillId="4" borderId="10" xfId="0" applyNumberFormat="1" applyFont="1" applyFill="1" applyBorder="1" applyAlignment="1">
      <alignment horizontal="right" vertical="top"/>
    </xf>
    <xf numFmtId="164" fontId="1" fillId="4" borderId="10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/>
    </xf>
    <xf numFmtId="4" fontId="1" fillId="4" borderId="10" xfId="0" applyNumberFormat="1" applyFont="1" applyFill="1" applyBorder="1" applyAlignment="1" applyProtection="1">
      <alignment horizontal="right" vertical="top"/>
      <protection locked="0"/>
    </xf>
    <xf numFmtId="164" fontId="1" fillId="4" borderId="10" xfId="0" applyNumberFormat="1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14" fontId="1" fillId="4" borderId="10" xfId="0" applyNumberFormat="1" applyFont="1" applyFill="1" applyBorder="1" applyAlignment="1">
      <alignment horizontal="left" vertical="top"/>
    </xf>
    <xf numFmtId="4" fontId="1" fillId="4" borderId="10" xfId="0" applyNumberFormat="1" applyFont="1" applyFill="1" applyBorder="1" applyAlignment="1">
      <alignment horizontal="right" vertical="top"/>
    </xf>
    <xf numFmtId="0" fontId="1" fillId="0" borderId="9" xfId="0" applyFont="1" applyBorder="1" applyAlignment="1">
      <alignment vertical="top"/>
    </xf>
    <xf numFmtId="0" fontId="1" fillId="4" borderId="9" xfId="0" applyFont="1" applyFill="1" applyBorder="1" applyAlignment="1">
      <alignment vertical="top"/>
    </xf>
    <xf numFmtId="4" fontId="1" fillId="0" borderId="10" xfId="0" applyNumberFormat="1" applyFont="1" applyBorder="1" applyAlignment="1">
      <alignment horizontal="right" vertical="top"/>
    </xf>
    <xf numFmtId="164" fontId="1" fillId="0" borderId="10" xfId="0" applyNumberFormat="1" applyFont="1" applyBorder="1" applyAlignment="1">
      <alignment horizontal="center" vertical="top"/>
    </xf>
    <xf numFmtId="14" fontId="1" fillId="0" borderId="10" xfId="0" applyNumberFormat="1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3" fillId="0" borderId="9" xfId="0" applyFont="1" applyBorder="1" applyAlignment="1">
      <alignment vertical="top"/>
    </xf>
    <xf numFmtId="164" fontId="1" fillId="4" borderId="10" xfId="0" applyNumberFormat="1" applyFont="1" applyFill="1" applyBorder="1" applyAlignment="1">
      <alignment horizontal="left" vertical="top"/>
    </xf>
    <xf numFmtId="0" fontId="1" fillId="4" borderId="11" xfId="0" applyFont="1" applyFill="1" applyBorder="1" applyAlignment="1">
      <alignment vertical="top"/>
    </xf>
    <xf numFmtId="164" fontId="1" fillId="0" borderId="10" xfId="0" applyNumberFormat="1" applyFont="1" applyBorder="1" applyAlignment="1">
      <alignment horizontal="left" vertical="top"/>
    </xf>
    <xf numFmtId="0" fontId="1" fillId="0" borderId="11" xfId="0" applyFont="1" applyBorder="1" applyAlignment="1">
      <alignment vertical="top"/>
    </xf>
    <xf numFmtId="0" fontId="1" fillId="0" borderId="10" xfId="0" applyFont="1" applyBorder="1" applyAlignment="1">
      <alignment horizontal="left" vertical="top"/>
    </xf>
    <xf numFmtId="0" fontId="1" fillId="0" borderId="9" xfId="0" applyFont="1" applyBorder="1"/>
    <xf numFmtId="164" fontId="2" fillId="2" borderId="13" xfId="0" applyNumberFormat="1" applyFont="1" applyFill="1" applyBorder="1" applyAlignment="1">
      <alignment horizontal="center" vertical="top"/>
    </xf>
    <xf numFmtId="0" fontId="1" fillId="5" borderId="9" xfId="0" applyFont="1" applyFill="1" applyBorder="1" applyAlignment="1">
      <alignment horizontal="left" vertical="top" wrapText="1"/>
    </xf>
    <xf numFmtId="4" fontId="1" fillId="5" borderId="10" xfId="0" applyNumberFormat="1" applyFont="1" applyFill="1" applyBorder="1" applyAlignment="1">
      <alignment horizontal="right" vertical="top"/>
    </xf>
    <xf numFmtId="164" fontId="1" fillId="5" borderId="10" xfId="0" applyNumberFormat="1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5" fillId="5" borderId="9" xfId="0" applyFont="1" applyFill="1" applyBorder="1" applyAlignment="1">
      <alignment horizontal="left" vertical="top" wrapText="1"/>
    </xf>
    <xf numFmtId="4" fontId="5" fillId="5" borderId="10" xfId="0" applyNumberFormat="1" applyFont="1" applyFill="1" applyBorder="1" applyAlignment="1">
      <alignment horizontal="right" vertical="top"/>
    </xf>
    <xf numFmtId="164" fontId="5" fillId="5" borderId="10" xfId="0" applyNumberFormat="1" applyFont="1" applyFill="1" applyBorder="1" applyAlignment="1">
      <alignment horizontal="center" vertical="top" wrapText="1"/>
    </xf>
    <xf numFmtId="0" fontId="5" fillId="5" borderId="10" xfId="0" applyFont="1" applyFill="1" applyBorder="1" applyAlignment="1">
      <alignment horizontal="left" vertical="top" wrapText="1"/>
    </xf>
    <xf numFmtId="0" fontId="5" fillId="5" borderId="11" xfId="0" applyFont="1" applyFill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1" fillId="4" borderId="1" xfId="0" applyFont="1" applyFill="1" applyBorder="1" applyAlignment="1">
      <alignment horizontal="left" vertical="top" wrapText="1"/>
    </xf>
    <xf numFmtId="4" fontId="1" fillId="4" borderId="2" xfId="0" applyNumberFormat="1" applyFont="1" applyFill="1" applyBorder="1" applyAlignment="1">
      <alignment horizontal="right" vertical="top"/>
    </xf>
    <xf numFmtId="164" fontId="1" fillId="4" borderId="2" xfId="0" applyNumberFormat="1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164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4" fontId="1" fillId="4" borderId="0" xfId="0" applyNumberFormat="1" applyFont="1" applyFill="1" applyBorder="1" applyAlignment="1">
      <alignment horizontal="right" vertical="top"/>
    </xf>
    <xf numFmtId="164" fontId="1" fillId="4" borderId="0" xfId="0" applyNumberFormat="1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/>
    </xf>
    <xf numFmtId="4" fontId="2" fillId="2" borderId="10" xfId="0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left" vertical="top"/>
    </xf>
    <xf numFmtId="4" fontId="1" fillId="3" borderId="10" xfId="0" applyNumberFormat="1" applyFont="1" applyFill="1" applyBorder="1" applyAlignment="1">
      <alignment horizontal="right" vertical="top"/>
    </xf>
    <xf numFmtId="164" fontId="1" fillId="3" borderId="10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 wrapText="1"/>
    </xf>
    <xf numFmtId="164" fontId="1" fillId="3" borderId="10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right" vertical="top"/>
    </xf>
    <xf numFmtId="0" fontId="2" fillId="4" borderId="10" xfId="0" applyFont="1" applyFill="1" applyBorder="1" applyAlignment="1">
      <alignment horizontal="left" vertical="top" wrapText="1"/>
    </xf>
    <xf numFmtId="4" fontId="2" fillId="4" borderId="10" xfId="0" applyNumberFormat="1" applyFont="1" applyFill="1" applyBorder="1" applyAlignment="1">
      <alignment horizontal="right" vertical="top"/>
    </xf>
    <xf numFmtId="164" fontId="2" fillId="4" borderId="10" xfId="0" applyNumberFormat="1" applyFont="1" applyFill="1" applyBorder="1" applyAlignment="1">
      <alignment horizontal="center" vertical="top" wrapText="1"/>
    </xf>
    <xf numFmtId="4" fontId="1" fillId="5" borderId="10" xfId="0" applyNumberFormat="1" applyFont="1" applyFill="1" applyBorder="1" applyAlignment="1">
      <alignment vertical="top"/>
    </xf>
    <xf numFmtId="0" fontId="2" fillId="2" borderId="12" xfId="0" applyFont="1" applyFill="1" applyBorder="1" applyAlignment="1">
      <alignment horizontal="center" vertical="top"/>
    </xf>
    <xf numFmtId="4" fontId="2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vertical="top"/>
    </xf>
    <xf numFmtId="0" fontId="2" fillId="2" borderId="11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vertical="top"/>
    </xf>
    <xf numFmtId="0" fontId="1" fillId="3" borderId="11" xfId="0" applyFont="1" applyFill="1" applyBorder="1" applyAlignment="1">
      <alignment horizontal="left" vertical="top"/>
    </xf>
    <xf numFmtId="17" fontId="1" fillId="4" borderId="11" xfId="0" applyNumberFormat="1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4" fontId="2" fillId="2" borderId="16" xfId="0" applyNumberFormat="1" applyFont="1" applyFill="1" applyBorder="1" applyAlignment="1">
      <alignment horizontal="right" vertical="top"/>
    </xf>
    <xf numFmtId="164" fontId="1" fillId="2" borderId="16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&#243;pia%20de%20PRESTA&#199;&#195;O%20DE%20CONTAS_HMAA%202019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OUT 2018"/>
      <sheetName val="NOV 2018"/>
      <sheetName val="DEZ 2018"/>
      <sheetName val="JAN 2019"/>
      <sheetName val="FEV 2019"/>
      <sheetName val="MAR 2019"/>
      <sheetName val="ABR 2019"/>
      <sheetName val="MAI 2019"/>
      <sheetName val="JUN 2019"/>
      <sheetName val="JUL 2019"/>
      <sheetName val="AGO 2019"/>
      <sheetName val="SET 2019"/>
      <sheetName val="OUT 2019"/>
      <sheetName val="NOV 2019"/>
      <sheetName val="DEZ 2019"/>
      <sheetName val="Rel_NF_PAGAS"/>
      <sheetName val="Rel_NF_pagasNOV"/>
      <sheetName val="Planilha2"/>
    </sheetNames>
    <sheetDataSet>
      <sheetData sheetId="0"/>
      <sheetData sheetId="1"/>
      <sheetData sheetId="2"/>
      <sheetData sheetId="3"/>
      <sheetData sheetId="4"/>
      <sheetData sheetId="5"/>
      <sheetData sheetId="6">
        <row r="152">
          <cell r="C152">
            <v>23237.390000000014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D26F7-143E-48A9-91C3-B3F318597100}">
  <dimension ref="A1:F136"/>
  <sheetViews>
    <sheetView tabSelected="1" topLeftCell="A100" zoomScaleNormal="100" workbookViewId="0">
      <selection activeCell="H127" sqref="H127"/>
    </sheetView>
  </sheetViews>
  <sheetFormatPr defaultColWidth="8.6640625" defaultRowHeight="13.8"/>
  <cols>
    <col min="1" max="1" width="40.6640625" style="1" bestFit="1" customWidth="1"/>
    <col min="2" max="2" width="13.6640625" style="2" bestFit="1" customWidth="1"/>
    <col min="3" max="3" width="13" style="3" customWidth="1"/>
    <col min="4" max="4" width="15.6640625" style="4" customWidth="1"/>
    <col min="5" max="5" width="36.77734375" style="1" customWidth="1"/>
    <col min="6" max="6" width="0.44140625" style="1" hidden="1" customWidth="1"/>
    <col min="7" max="16384" width="8.6640625" style="1"/>
  </cols>
  <sheetData>
    <row r="1" spans="1:5" ht="13.95" customHeight="1">
      <c r="A1" s="5" t="s">
        <v>0</v>
      </c>
      <c r="B1" s="6"/>
      <c r="C1" s="7"/>
      <c r="D1" s="8"/>
      <c r="E1" s="9"/>
    </row>
    <row r="2" spans="1:5" ht="13.95" customHeight="1">
      <c r="A2" s="10" t="s">
        <v>1</v>
      </c>
      <c r="E2" s="11"/>
    </row>
    <row r="3" spans="1:5" ht="13.95" customHeight="1">
      <c r="A3" s="10"/>
      <c r="E3" s="11"/>
    </row>
    <row r="4" spans="1:5" ht="13.95" customHeight="1">
      <c r="A4" s="12" t="s">
        <v>2</v>
      </c>
      <c r="B4" s="13"/>
      <c r="C4" s="13"/>
      <c r="D4" s="13"/>
      <c r="E4" s="14"/>
    </row>
    <row r="5" spans="1:5" ht="13.95" customHeight="1" thickBot="1">
      <c r="A5" s="10"/>
      <c r="B5" s="65"/>
      <c r="C5" s="66"/>
      <c r="D5" s="67"/>
      <c r="E5" s="11"/>
    </row>
    <row r="6" spans="1:5" ht="13.95" customHeight="1">
      <c r="A6" s="86" t="s">
        <v>3</v>
      </c>
      <c r="B6" s="87" t="s">
        <v>4</v>
      </c>
      <c r="C6" s="40" t="s">
        <v>5</v>
      </c>
      <c r="D6" s="88" t="s">
        <v>6</v>
      </c>
      <c r="E6" s="89" t="s">
        <v>7</v>
      </c>
    </row>
    <row r="7" spans="1:5" ht="13.95" customHeight="1">
      <c r="A7" s="90" t="s">
        <v>8</v>
      </c>
      <c r="B7" s="72">
        <f>SUM(B8,B11,B23)</f>
        <v>241963.96999999997</v>
      </c>
      <c r="C7" s="71"/>
      <c r="D7" s="73"/>
      <c r="E7" s="91"/>
    </row>
    <row r="8" spans="1:5" ht="13.95" customHeight="1">
      <c r="A8" s="92" t="s">
        <v>9</v>
      </c>
      <c r="B8" s="74">
        <f>SUM(B9:B10)</f>
        <v>72007.8</v>
      </c>
      <c r="C8" s="75"/>
      <c r="D8" s="76"/>
      <c r="E8" s="93"/>
    </row>
    <row r="9" spans="1:5" ht="13.95" customHeight="1">
      <c r="A9" s="15" t="s">
        <v>10</v>
      </c>
      <c r="B9" s="16">
        <v>72007.8</v>
      </c>
      <c r="C9" s="17"/>
      <c r="D9" s="18" t="s">
        <v>11</v>
      </c>
      <c r="E9" s="19" t="s">
        <v>12</v>
      </c>
    </row>
    <row r="10" spans="1:5" ht="13.95" customHeight="1">
      <c r="A10" s="15"/>
      <c r="B10" s="16"/>
      <c r="C10" s="17"/>
      <c r="D10" s="18"/>
      <c r="E10" s="94"/>
    </row>
    <row r="11" spans="1:5" ht="13.95" customHeight="1">
      <c r="A11" s="95" t="s">
        <v>13</v>
      </c>
      <c r="B11" s="74">
        <f>SUM(B12:B22)</f>
        <v>131422</v>
      </c>
      <c r="C11" s="78"/>
      <c r="D11" s="77"/>
      <c r="E11" s="96"/>
    </row>
    <row r="12" spans="1:5" ht="13.95" customHeight="1">
      <c r="A12" s="20" t="s">
        <v>14</v>
      </c>
      <c r="B12" s="21">
        <v>35475.300000000003</v>
      </c>
      <c r="C12" s="22">
        <v>43573</v>
      </c>
      <c r="D12" s="23" t="s">
        <v>11</v>
      </c>
      <c r="E12" s="24" t="s">
        <v>15</v>
      </c>
    </row>
    <row r="13" spans="1:5" ht="13.95" customHeight="1">
      <c r="A13" s="20" t="s">
        <v>16</v>
      </c>
      <c r="B13" s="21">
        <v>4919.6000000000004</v>
      </c>
      <c r="C13" s="22">
        <v>43573</v>
      </c>
      <c r="D13" s="23" t="s">
        <v>17</v>
      </c>
      <c r="E13" s="24" t="s">
        <v>18</v>
      </c>
    </row>
    <row r="14" spans="1:5" ht="13.95" customHeight="1">
      <c r="A14" s="28" t="s">
        <v>19</v>
      </c>
      <c r="B14" s="26">
        <v>15262.8</v>
      </c>
      <c r="C14" s="22">
        <v>43573</v>
      </c>
      <c r="D14" s="25" t="s">
        <v>17</v>
      </c>
      <c r="E14" s="24" t="s">
        <v>20</v>
      </c>
    </row>
    <row r="15" spans="1:5" ht="13.95" customHeight="1">
      <c r="A15" s="28" t="s">
        <v>19</v>
      </c>
      <c r="B15" s="26">
        <v>999.35</v>
      </c>
      <c r="C15" s="22">
        <v>43573</v>
      </c>
      <c r="D15" s="25" t="s">
        <v>17</v>
      </c>
      <c r="E15" s="24" t="s">
        <v>21</v>
      </c>
    </row>
    <row r="16" spans="1:5" ht="13.95" customHeight="1">
      <c r="A16" s="28" t="s">
        <v>22</v>
      </c>
      <c r="B16" s="26">
        <v>6381.8</v>
      </c>
      <c r="C16" s="22">
        <v>43573</v>
      </c>
      <c r="D16" s="25" t="s">
        <v>11</v>
      </c>
      <c r="E16" s="24" t="s">
        <v>23</v>
      </c>
    </row>
    <row r="17" spans="1:5" ht="13.95" customHeight="1">
      <c r="A17" s="20" t="s">
        <v>24</v>
      </c>
      <c r="B17" s="21">
        <v>1877</v>
      </c>
      <c r="C17" s="22">
        <v>43573</v>
      </c>
      <c r="D17" s="23" t="s">
        <v>17</v>
      </c>
      <c r="E17" s="24" t="s">
        <v>25</v>
      </c>
    </row>
    <row r="18" spans="1:5" ht="13.95" customHeight="1">
      <c r="A18" s="20" t="s">
        <v>26</v>
      </c>
      <c r="B18" s="21">
        <v>3302.85</v>
      </c>
      <c r="C18" s="22">
        <v>43573</v>
      </c>
      <c r="D18" s="23" t="s">
        <v>17</v>
      </c>
      <c r="E18" s="24" t="s">
        <v>27</v>
      </c>
    </row>
    <row r="19" spans="1:5" ht="13.95" customHeight="1">
      <c r="A19" s="20" t="s">
        <v>28</v>
      </c>
      <c r="B19" s="21">
        <v>7813.1</v>
      </c>
      <c r="C19" s="22">
        <v>43573</v>
      </c>
      <c r="D19" s="23" t="s">
        <v>11</v>
      </c>
      <c r="E19" s="24" t="s">
        <v>29</v>
      </c>
    </row>
    <row r="20" spans="1:5" ht="13.95" customHeight="1">
      <c r="A20" s="20" t="s">
        <v>30</v>
      </c>
      <c r="B20" s="21">
        <v>1877</v>
      </c>
      <c r="C20" s="22">
        <v>43573</v>
      </c>
      <c r="D20" s="23" t="s">
        <v>11</v>
      </c>
      <c r="E20" s="24" t="s">
        <v>15</v>
      </c>
    </row>
    <row r="21" spans="1:5" ht="13.95" customHeight="1">
      <c r="A21" s="20" t="s">
        <v>31</v>
      </c>
      <c r="B21" s="21">
        <v>3913.2</v>
      </c>
      <c r="C21" s="22">
        <v>43573</v>
      </c>
      <c r="D21" s="23" t="s">
        <v>11</v>
      </c>
      <c r="E21" s="24" t="s">
        <v>29</v>
      </c>
    </row>
    <row r="22" spans="1:5" ht="13.95" customHeight="1">
      <c r="A22" s="20" t="s">
        <v>32</v>
      </c>
      <c r="B22" s="21">
        <v>49600</v>
      </c>
      <c r="C22" s="22">
        <v>43558</v>
      </c>
      <c r="D22" s="23" t="s">
        <v>11</v>
      </c>
      <c r="E22" s="24" t="s">
        <v>33</v>
      </c>
    </row>
    <row r="23" spans="1:5" ht="13.95" customHeight="1">
      <c r="A23" s="95" t="s">
        <v>34</v>
      </c>
      <c r="B23" s="74">
        <f>SUM(B24:B28)</f>
        <v>38534.17</v>
      </c>
      <c r="C23" s="78"/>
      <c r="D23" s="77"/>
      <c r="E23" s="96"/>
    </row>
    <row r="24" spans="1:5" ht="13.95" customHeight="1">
      <c r="A24" s="15" t="s">
        <v>35</v>
      </c>
      <c r="B24" s="26">
        <v>6716.31</v>
      </c>
      <c r="C24" s="17">
        <v>43572</v>
      </c>
      <c r="D24" s="18" t="s">
        <v>36</v>
      </c>
      <c r="E24" s="19"/>
    </row>
    <row r="25" spans="1:5" ht="13.95" customHeight="1">
      <c r="A25" s="15" t="s">
        <v>37</v>
      </c>
      <c r="B25" s="26">
        <v>29146.51</v>
      </c>
      <c r="C25" s="17">
        <v>43572</v>
      </c>
      <c r="D25" s="18" t="s">
        <v>36</v>
      </c>
      <c r="E25" s="19"/>
    </row>
    <row r="26" spans="1:5" ht="13.95" customHeight="1">
      <c r="A26" s="15" t="s">
        <v>38</v>
      </c>
      <c r="B26" s="26">
        <v>1875.58</v>
      </c>
      <c r="C26" s="17">
        <v>43572</v>
      </c>
      <c r="D26" s="18" t="s">
        <v>39</v>
      </c>
      <c r="E26" s="19"/>
    </row>
    <row r="27" spans="1:5" ht="13.95" customHeight="1">
      <c r="A27" s="15" t="s">
        <v>40</v>
      </c>
      <c r="B27" s="26">
        <v>795.77</v>
      </c>
      <c r="C27" s="17">
        <v>43572</v>
      </c>
      <c r="D27" s="18" t="s">
        <v>41</v>
      </c>
      <c r="E27" s="19"/>
    </row>
    <row r="28" spans="1:5" ht="13.95" customHeight="1">
      <c r="A28" s="15"/>
      <c r="B28" s="26"/>
      <c r="C28" s="17"/>
      <c r="D28" s="18"/>
      <c r="E28" s="19"/>
    </row>
    <row r="29" spans="1:5" ht="13.95" customHeight="1">
      <c r="A29" s="97" t="s">
        <v>42</v>
      </c>
      <c r="B29" s="72">
        <f>SUM(B30,B39,B42)</f>
        <v>17528.88</v>
      </c>
      <c r="C29" s="80"/>
      <c r="D29" s="79"/>
      <c r="E29" s="98"/>
    </row>
    <row r="30" spans="1:5" ht="13.95" customHeight="1">
      <c r="A30" s="92" t="s">
        <v>43</v>
      </c>
      <c r="B30" s="74">
        <f>SUM(B31:B38)</f>
        <v>15720.18</v>
      </c>
      <c r="C30" s="75"/>
      <c r="D30" s="76"/>
      <c r="E30" s="93"/>
    </row>
    <row r="31" spans="1:5" ht="13.95" customHeight="1">
      <c r="A31" s="27" t="s">
        <v>44</v>
      </c>
      <c r="B31" s="26">
        <v>2923.36</v>
      </c>
      <c r="C31" s="22">
        <v>43566</v>
      </c>
      <c r="D31" s="23" t="s">
        <v>45</v>
      </c>
      <c r="E31" s="24" t="s">
        <v>46</v>
      </c>
    </row>
    <row r="32" spans="1:5" ht="13.95" customHeight="1">
      <c r="A32" s="27" t="s">
        <v>47</v>
      </c>
      <c r="B32" s="26">
        <v>112.86</v>
      </c>
      <c r="C32" s="22">
        <v>43556</v>
      </c>
      <c r="D32" s="23" t="s">
        <v>45</v>
      </c>
      <c r="E32" s="24" t="s">
        <v>48</v>
      </c>
    </row>
    <row r="33" spans="1:5" ht="13.95" customHeight="1">
      <c r="A33" s="27" t="s">
        <v>47</v>
      </c>
      <c r="B33" s="26">
        <v>92</v>
      </c>
      <c r="C33" s="22">
        <v>43572</v>
      </c>
      <c r="D33" s="23" t="s">
        <v>17</v>
      </c>
      <c r="E33" s="24" t="s">
        <v>49</v>
      </c>
    </row>
    <row r="34" spans="1:5" ht="13.95" customHeight="1">
      <c r="A34" s="28" t="s">
        <v>44</v>
      </c>
      <c r="B34" s="26">
        <v>244.43</v>
      </c>
      <c r="C34" s="22">
        <v>43564</v>
      </c>
      <c r="D34" s="23" t="s">
        <v>45</v>
      </c>
      <c r="E34" s="24" t="s">
        <v>50</v>
      </c>
    </row>
    <row r="35" spans="1:5" ht="13.95" customHeight="1">
      <c r="A35" s="28" t="s">
        <v>47</v>
      </c>
      <c r="B35" s="26">
        <v>2519.9499999999998</v>
      </c>
      <c r="C35" s="22">
        <v>43567</v>
      </c>
      <c r="D35" s="23" t="s">
        <v>17</v>
      </c>
      <c r="E35" s="24" t="s">
        <v>51</v>
      </c>
    </row>
    <row r="36" spans="1:5" ht="13.95" customHeight="1">
      <c r="A36" s="28" t="s">
        <v>44</v>
      </c>
      <c r="B36" s="26">
        <v>1899.57</v>
      </c>
      <c r="C36" s="22">
        <v>43573</v>
      </c>
      <c r="D36" s="23" t="s">
        <v>45</v>
      </c>
      <c r="E36" s="24" t="s">
        <v>52</v>
      </c>
    </row>
    <row r="37" spans="1:5" ht="13.95" customHeight="1">
      <c r="A37" s="28" t="s">
        <v>47</v>
      </c>
      <c r="B37" s="26">
        <v>7928.01</v>
      </c>
      <c r="C37" s="22">
        <v>43573</v>
      </c>
      <c r="D37" s="23" t="s">
        <v>17</v>
      </c>
      <c r="E37" s="24" t="s">
        <v>53</v>
      </c>
    </row>
    <row r="38" spans="1:5" ht="13.95" customHeight="1">
      <c r="A38" s="28"/>
      <c r="B38" s="26"/>
      <c r="C38" s="22"/>
      <c r="D38" s="23"/>
      <c r="E38" s="24"/>
    </row>
    <row r="39" spans="1:5" ht="13.95" customHeight="1">
      <c r="A39" s="92" t="s">
        <v>54</v>
      </c>
      <c r="B39" s="74">
        <f>SUM(B40:B41)</f>
        <v>1808.7</v>
      </c>
      <c r="C39" s="75"/>
      <c r="D39" s="76"/>
      <c r="E39" s="93"/>
    </row>
    <row r="40" spans="1:5" ht="13.95" customHeight="1">
      <c r="A40" s="27" t="s">
        <v>55</v>
      </c>
      <c r="B40" s="29">
        <v>1600</v>
      </c>
      <c r="C40" s="30">
        <v>43563</v>
      </c>
      <c r="D40" s="38" t="s">
        <v>11</v>
      </c>
      <c r="E40" s="32" t="s">
        <v>56</v>
      </c>
    </row>
    <row r="41" spans="1:5" ht="13.95" customHeight="1">
      <c r="A41" s="27" t="s">
        <v>57</v>
      </c>
      <c r="B41" s="29">
        <v>208.7</v>
      </c>
      <c r="C41" s="30">
        <v>43556</v>
      </c>
      <c r="D41" s="31" t="s">
        <v>45</v>
      </c>
      <c r="E41" s="32" t="s">
        <v>58</v>
      </c>
    </row>
    <row r="42" spans="1:5" ht="13.95" customHeight="1">
      <c r="A42" s="92" t="s">
        <v>59</v>
      </c>
      <c r="B42" s="74">
        <f>SUM(B43:B44)</f>
        <v>0</v>
      </c>
      <c r="C42" s="75"/>
      <c r="D42" s="76"/>
      <c r="E42" s="93"/>
    </row>
    <row r="43" spans="1:5" ht="13.95" customHeight="1">
      <c r="A43" s="27"/>
      <c r="B43" s="29"/>
      <c r="C43" s="30"/>
      <c r="D43" s="38"/>
      <c r="E43" s="32"/>
    </row>
    <row r="44" spans="1:5" ht="13.95" customHeight="1">
      <c r="A44" s="33"/>
      <c r="B44" s="26"/>
      <c r="C44" s="22"/>
      <c r="D44" s="23"/>
      <c r="E44" s="24"/>
    </row>
    <row r="45" spans="1:5" ht="13.95" customHeight="1">
      <c r="A45" s="90" t="s">
        <v>60</v>
      </c>
      <c r="B45" s="72">
        <f>SUM(B46,B52,B58,B61,,B64,B68,B70,B72)</f>
        <v>13043.07</v>
      </c>
      <c r="C45" s="71"/>
      <c r="D45" s="73"/>
      <c r="E45" s="91"/>
    </row>
    <row r="46" spans="1:5" ht="13.95" customHeight="1">
      <c r="A46" s="92" t="s">
        <v>61</v>
      </c>
      <c r="B46" s="74">
        <f>SUM(B47:B51)</f>
        <v>4083.81</v>
      </c>
      <c r="C46" s="75"/>
      <c r="D46" s="76"/>
      <c r="E46" s="93"/>
    </row>
    <row r="47" spans="1:5" ht="13.95" customHeight="1">
      <c r="A47" s="28" t="s">
        <v>62</v>
      </c>
      <c r="B47" s="26">
        <v>1199.6500000000001</v>
      </c>
      <c r="C47" s="22">
        <v>43556</v>
      </c>
      <c r="D47" s="34" t="s">
        <v>11</v>
      </c>
      <c r="E47" s="35" t="s">
        <v>63</v>
      </c>
    </row>
    <row r="48" spans="1:5" ht="13.95" customHeight="1">
      <c r="A48" s="28" t="s">
        <v>64</v>
      </c>
      <c r="B48" s="26">
        <v>1534.56</v>
      </c>
      <c r="C48" s="22">
        <v>43559</v>
      </c>
      <c r="D48" s="34" t="s">
        <v>11</v>
      </c>
      <c r="E48" s="35" t="s">
        <v>65</v>
      </c>
    </row>
    <row r="49" spans="1:5" ht="13.95" customHeight="1">
      <c r="A49" s="28" t="s">
        <v>66</v>
      </c>
      <c r="B49" s="26">
        <v>82.02</v>
      </c>
      <c r="C49" s="22">
        <v>43573</v>
      </c>
      <c r="D49" s="34" t="s">
        <v>17</v>
      </c>
      <c r="E49" s="35" t="s">
        <v>67</v>
      </c>
    </row>
    <row r="50" spans="1:5" ht="13.95" customHeight="1">
      <c r="A50" s="27" t="s">
        <v>68</v>
      </c>
      <c r="B50" s="29">
        <v>1267.58</v>
      </c>
      <c r="C50" s="30">
        <v>43581</v>
      </c>
      <c r="D50" s="36" t="s">
        <v>17</v>
      </c>
      <c r="E50" s="37" t="s">
        <v>69</v>
      </c>
    </row>
    <row r="51" spans="1:5" ht="13.95" customHeight="1">
      <c r="A51" s="28"/>
      <c r="B51" s="26"/>
      <c r="C51" s="22"/>
      <c r="D51" s="23"/>
      <c r="E51" s="24"/>
    </row>
    <row r="52" spans="1:5" ht="13.95" customHeight="1">
      <c r="A52" s="92" t="s">
        <v>70</v>
      </c>
      <c r="B52" s="74">
        <f>SUM(B53:B57)</f>
        <v>5614.54</v>
      </c>
      <c r="C52" s="75"/>
      <c r="D52" s="76"/>
      <c r="E52" s="93"/>
    </row>
    <row r="53" spans="1:5" ht="13.95" customHeight="1">
      <c r="A53" s="27" t="s">
        <v>68</v>
      </c>
      <c r="B53" s="29">
        <v>119.78</v>
      </c>
      <c r="C53" s="30">
        <v>43564</v>
      </c>
      <c r="D53" s="36" t="s">
        <v>17</v>
      </c>
      <c r="E53" s="32" t="s">
        <v>71</v>
      </c>
    </row>
    <row r="54" spans="1:5" ht="13.95" customHeight="1">
      <c r="A54" s="27" t="s">
        <v>66</v>
      </c>
      <c r="B54" s="29">
        <v>654.63</v>
      </c>
      <c r="C54" s="30">
        <v>43573</v>
      </c>
      <c r="D54" s="36" t="s">
        <v>17</v>
      </c>
      <c r="E54" s="32" t="s">
        <v>72</v>
      </c>
    </row>
    <row r="55" spans="1:5" ht="13.95" customHeight="1">
      <c r="A55" s="27" t="s">
        <v>68</v>
      </c>
      <c r="B55" s="29">
        <v>2143.7800000000002</v>
      </c>
      <c r="C55" s="30">
        <v>43581</v>
      </c>
      <c r="D55" s="36" t="s">
        <v>17</v>
      </c>
      <c r="E55" s="37" t="s">
        <v>73</v>
      </c>
    </row>
    <row r="56" spans="1:5" ht="13.95" customHeight="1">
      <c r="A56" s="28" t="s">
        <v>64</v>
      </c>
      <c r="B56" s="26">
        <v>2696.35</v>
      </c>
      <c r="C56" s="22">
        <v>43559</v>
      </c>
      <c r="D56" s="34" t="s">
        <v>11</v>
      </c>
      <c r="E56" s="35" t="s">
        <v>74</v>
      </c>
    </row>
    <row r="57" spans="1:5" ht="13.95" customHeight="1">
      <c r="A57" s="28"/>
      <c r="B57" s="26"/>
      <c r="C57" s="22"/>
      <c r="D57" s="34"/>
      <c r="E57" s="35"/>
    </row>
    <row r="58" spans="1:5" ht="13.95" customHeight="1">
      <c r="A58" s="92" t="s">
        <v>75</v>
      </c>
      <c r="B58" s="74">
        <f>SUM(B59:B60)</f>
        <v>449</v>
      </c>
      <c r="C58" s="75"/>
      <c r="D58" s="76"/>
      <c r="E58" s="93"/>
    </row>
    <row r="59" spans="1:5" ht="13.95" customHeight="1">
      <c r="A59" s="27" t="s">
        <v>76</v>
      </c>
      <c r="B59" s="29">
        <v>159</v>
      </c>
      <c r="C59" s="30">
        <v>43566</v>
      </c>
      <c r="D59" s="38" t="s">
        <v>11</v>
      </c>
      <c r="E59" s="32" t="s">
        <v>77</v>
      </c>
    </row>
    <row r="60" spans="1:5" ht="13.95" customHeight="1">
      <c r="A60" s="27" t="s">
        <v>78</v>
      </c>
      <c r="B60" s="21">
        <v>290</v>
      </c>
      <c r="C60" s="17">
        <v>43564</v>
      </c>
      <c r="D60" s="18" t="s">
        <v>45</v>
      </c>
      <c r="E60" s="19" t="s">
        <v>79</v>
      </c>
    </row>
    <row r="61" spans="1:5" ht="13.95" customHeight="1">
      <c r="A61" s="92" t="s">
        <v>80</v>
      </c>
      <c r="B61" s="74">
        <f>SUM(B62:B63)</f>
        <v>115</v>
      </c>
      <c r="C61" s="75"/>
      <c r="D61" s="76"/>
      <c r="E61" s="93"/>
    </row>
    <row r="62" spans="1:5" ht="13.95" customHeight="1">
      <c r="A62" s="27" t="s">
        <v>81</v>
      </c>
      <c r="B62" s="21">
        <v>115</v>
      </c>
      <c r="C62" s="17">
        <v>43577</v>
      </c>
      <c r="D62" s="18" t="s">
        <v>45</v>
      </c>
      <c r="E62" s="19" t="s">
        <v>82</v>
      </c>
    </row>
    <row r="63" spans="1:5" ht="13.95" customHeight="1">
      <c r="A63" s="33"/>
      <c r="B63" s="21"/>
      <c r="C63" s="17"/>
      <c r="D63" s="18"/>
      <c r="E63" s="19"/>
    </row>
    <row r="64" spans="1:5" ht="13.95" customHeight="1">
      <c r="A64" s="92" t="s">
        <v>83</v>
      </c>
      <c r="B64" s="74">
        <f>SUM(B65:B67)</f>
        <v>466</v>
      </c>
      <c r="C64" s="75"/>
      <c r="D64" s="76"/>
      <c r="E64" s="93"/>
    </row>
    <row r="65" spans="1:5" ht="13.95" customHeight="1">
      <c r="A65" s="27"/>
      <c r="B65" s="21"/>
      <c r="C65" s="17"/>
      <c r="D65" s="18"/>
      <c r="E65" s="19"/>
    </row>
    <row r="66" spans="1:5" ht="13.95" customHeight="1">
      <c r="A66" s="27" t="s">
        <v>84</v>
      </c>
      <c r="B66" s="21">
        <v>466</v>
      </c>
      <c r="C66" s="17">
        <v>43584</v>
      </c>
      <c r="D66" s="18" t="s">
        <v>11</v>
      </c>
      <c r="E66" s="19" t="s">
        <v>85</v>
      </c>
    </row>
    <row r="67" spans="1:5" ht="13.95" customHeight="1">
      <c r="A67" s="33"/>
      <c r="B67" s="21"/>
      <c r="C67" s="17"/>
      <c r="D67" s="18"/>
      <c r="E67" s="19"/>
    </row>
    <row r="68" spans="1:5" ht="13.95" customHeight="1">
      <c r="A68" s="92" t="s">
        <v>86</v>
      </c>
      <c r="B68" s="74">
        <f>SUM(B69:B69)</f>
        <v>0</v>
      </c>
      <c r="C68" s="75"/>
      <c r="D68" s="76"/>
      <c r="E68" s="93"/>
    </row>
    <row r="69" spans="1:5" ht="13.95" customHeight="1">
      <c r="A69" s="33"/>
      <c r="B69" s="21"/>
      <c r="C69" s="22"/>
      <c r="D69" s="23"/>
      <c r="E69" s="24"/>
    </row>
    <row r="70" spans="1:5" ht="13.95" customHeight="1">
      <c r="A70" s="92" t="s">
        <v>87</v>
      </c>
      <c r="B70" s="74">
        <f>SUM(B71:B71)</f>
        <v>0</v>
      </c>
      <c r="C70" s="75"/>
      <c r="D70" s="76"/>
      <c r="E70" s="93"/>
    </row>
    <row r="71" spans="1:5" ht="13.95" customHeight="1">
      <c r="A71" s="28"/>
      <c r="B71" s="26"/>
      <c r="C71" s="22"/>
      <c r="D71" s="23"/>
      <c r="E71" s="24"/>
    </row>
    <row r="72" spans="1:5" ht="13.95" customHeight="1">
      <c r="A72" s="92" t="s">
        <v>88</v>
      </c>
      <c r="B72" s="74">
        <f>SUM(B73:B74)</f>
        <v>2314.7199999999998</v>
      </c>
      <c r="C72" s="75"/>
      <c r="D72" s="76"/>
      <c r="E72" s="93"/>
    </row>
    <row r="73" spans="1:5" ht="13.95" customHeight="1">
      <c r="A73" s="28" t="s">
        <v>89</v>
      </c>
      <c r="B73" s="26">
        <v>1749.82</v>
      </c>
      <c r="C73" s="22">
        <v>43556</v>
      </c>
      <c r="D73" s="23" t="s">
        <v>45</v>
      </c>
      <c r="E73" s="24" t="s">
        <v>90</v>
      </c>
    </row>
    <row r="74" spans="1:5" ht="13.95" customHeight="1">
      <c r="A74" s="27" t="s">
        <v>89</v>
      </c>
      <c r="B74" s="29">
        <v>564.9</v>
      </c>
      <c r="C74" s="30">
        <v>43580</v>
      </c>
      <c r="D74" s="38" t="s">
        <v>45</v>
      </c>
      <c r="E74" s="37" t="s">
        <v>91</v>
      </c>
    </row>
    <row r="75" spans="1:5" ht="13.95" customHeight="1">
      <c r="A75" s="90" t="s">
        <v>92</v>
      </c>
      <c r="B75" s="72">
        <f>SUM(B76,B81)</f>
        <v>4578.8500000000004</v>
      </c>
      <c r="C75" s="71"/>
      <c r="D75" s="73"/>
      <c r="E75" s="91"/>
    </row>
    <row r="76" spans="1:5" ht="13.95" customHeight="1">
      <c r="A76" s="92" t="s">
        <v>93</v>
      </c>
      <c r="B76" s="74">
        <f>SUM(B77:B80)</f>
        <v>2480</v>
      </c>
      <c r="C76" s="75"/>
      <c r="D76" s="76"/>
      <c r="E76" s="93"/>
    </row>
    <row r="77" spans="1:5" ht="13.95" customHeight="1">
      <c r="A77" s="28" t="s">
        <v>94</v>
      </c>
      <c r="B77" s="26">
        <v>1260</v>
      </c>
      <c r="C77" s="22">
        <v>43585</v>
      </c>
      <c r="D77" s="23" t="s">
        <v>11</v>
      </c>
      <c r="E77" s="24" t="s">
        <v>95</v>
      </c>
    </row>
    <row r="78" spans="1:5" ht="13.95" customHeight="1">
      <c r="A78" s="27" t="s">
        <v>96</v>
      </c>
      <c r="B78" s="29">
        <v>120</v>
      </c>
      <c r="C78" s="30">
        <v>43565</v>
      </c>
      <c r="D78" s="38" t="s">
        <v>11</v>
      </c>
      <c r="E78" s="32" t="s">
        <v>97</v>
      </c>
    </row>
    <row r="79" spans="1:5" ht="13.95" customHeight="1">
      <c r="A79" s="27" t="s">
        <v>98</v>
      </c>
      <c r="B79" s="29">
        <v>1100</v>
      </c>
      <c r="C79" s="30">
        <v>43572</v>
      </c>
      <c r="D79" s="38" t="s">
        <v>11</v>
      </c>
      <c r="E79" s="32" t="s">
        <v>99</v>
      </c>
    </row>
    <row r="80" spans="1:5" ht="13.95" customHeight="1">
      <c r="A80" s="27"/>
      <c r="B80" s="29"/>
      <c r="C80" s="30"/>
      <c r="D80" s="38"/>
      <c r="E80" s="32"/>
    </row>
    <row r="81" spans="1:5" ht="13.95" customHeight="1">
      <c r="A81" s="92" t="s">
        <v>100</v>
      </c>
      <c r="B81" s="74">
        <f>SUM(B82:B86)</f>
        <v>2098.8500000000004</v>
      </c>
      <c r="C81" s="75"/>
      <c r="D81" s="76"/>
      <c r="E81" s="93"/>
    </row>
    <row r="82" spans="1:5" ht="13.95" customHeight="1">
      <c r="A82" s="39" t="s">
        <v>94</v>
      </c>
      <c r="B82" s="29">
        <v>90</v>
      </c>
      <c r="C82" s="30">
        <v>43585</v>
      </c>
      <c r="D82" s="38" t="s">
        <v>11</v>
      </c>
      <c r="E82" s="32" t="s">
        <v>101</v>
      </c>
    </row>
    <row r="83" spans="1:5" ht="13.95" customHeight="1">
      <c r="A83" s="28" t="s">
        <v>102</v>
      </c>
      <c r="B83" s="29">
        <v>1536.24</v>
      </c>
      <c r="C83" s="30">
        <v>43579</v>
      </c>
      <c r="D83" s="38" t="s">
        <v>45</v>
      </c>
      <c r="E83" s="32" t="s">
        <v>103</v>
      </c>
    </row>
    <row r="84" spans="1:5" ht="13.95" customHeight="1">
      <c r="A84" s="27" t="s">
        <v>104</v>
      </c>
      <c r="B84" s="29">
        <v>362.6</v>
      </c>
      <c r="C84" s="30">
        <v>43556</v>
      </c>
      <c r="D84" s="38" t="s">
        <v>11</v>
      </c>
      <c r="E84" s="32" t="s">
        <v>105</v>
      </c>
    </row>
    <row r="85" spans="1:5" ht="13.95" customHeight="1">
      <c r="A85" s="27" t="s">
        <v>106</v>
      </c>
      <c r="B85" s="29">
        <v>110.01</v>
      </c>
      <c r="C85" s="30">
        <v>43585</v>
      </c>
      <c r="D85" s="38" t="s">
        <v>11</v>
      </c>
      <c r="E85" s="32" t="s">
        <v>107</v>
      </c>
    </row>
    <row r="86" spans="1:5" ht="13.95" customHeight="1">
      <c r="A86" s="27"/>
      <c r="B86" s="29"/>
      <c r="C86" s="30"/>
      <c r="D86" s="38"/>
      <c r="E86" s="32"/>
    </row>
    <row r="87" spans="1:5" ht="13.95" customHeight="1">
      <c r="A87" s="90" t="s">
        <v>108</v>
      </c>
      <c r="B87" s="72">
        <f>SUM(B88,B90,B92,B96)</f>
        <v>5666.7300000000005</v>
      </c>
      <c r="C87" s="71"/>
      <c r="D87" s="73"/>
      <c r="E87" s="91"/>
    </row>
    <row r="88" spans="1:5" ht="13.95" customHeight="1">
      <c r="A88" s="92" t="s">
        <v>109</v>
      </c>
      <c r="B88" s="74">
        <f>SUM(B89)</f>
        <v>0</v>
      </c>
      <c r="C88" s="75"/>
      <c r="D88" s="76"/>
      <c r="E88" s="93"/>
    </row>
    <row r="89" spans="1:5" ht="13.95" customHeight="1">
      <c r="A89" s="27"/>
      <c r="B89" s="81"/>
      <c r="C89" s="30"/>
      <c r="D89" s="38"/>
      <c r="E89" s="37"/>
    </row>
    <row r="90" spans="1:5" ht="13.95" customHeight="1">
      <c r="A90" s="92" t="s">
        <v>110</v>
      </c>
      <c r="B90" s="74">
        <f>SUM(B91:B91)</f>
        <v>0</v>
      </c>
      <c r="C90" s="75"/>
      <c r="D90" s="76"/>
      <c r="E90" s="93"/>
    </row>
    <row r="91" spans="1:5" ht="13.95" customHeight="1">
      <c r="A91" s="27"/>
      <c r="B91" s="29"/>
      <c r="C91" s="30"/>
      <c r="D91" s="38"/>
      <c r="E91" s="32"/>
    </row>
    <row r="92" spans="1:5" ht="13.95" customHeight="1">
      <c r="A92" s="92" t="s">
        <v>111</v>
      </c>
      <c r="B92" s="74">
        <f>SUM(B93:B95)</f>
        <v>4924.0300000000007</v>
      </c>
      <c r="C92" s="75"/>
      <c r="D92" s="76"/>
      <c r="E92" s="93"/>
    </row>
    <row r="93" spans="1:5" ht="13.95" customHeight="1">
      <c r="A93" s="27" t="s">
        <v>112</v>
      </c>
      <c r="B93" s="29">
        <v>3725.53</v>
      </c>
      <c r="C93" s="30">
        <v>43572</v>
      </c>
      <c r="D93" s="38" t="s">
        <v>113</v>
      </c>
      <c r="E93" s="32"/>
    </row>
    <row r="94" spans="1:5" ht="13.95" customHeight="1">
      <c r="A94" s="15" t="s">
        <v>114</v>
      </c>
      <c r="B94" s="26">
        <v>1198.5</v>
      </c>
      <c r="C94" s="17">
        <v>43572</v>
      </c>
      <c r="D94" s="18" t="s">
        <v>113</v>
      </c>
      <c r="E94" s="19"/>
    </row>
    <row r="95" spans="1:5" ht="13.95" customHeight="1">
      <c r="A95" s="15"/>
      <c r="B95" s="26"/>
      <c r="C95" s="17"/>
      <c r="D95" s="18"/>
      <c r="E95" s="19"/>
    </row>
    <row r="96" spans="1:5" ht="13.95" customHeight="1">
      <c r="A96" s="92" t="s">
        <v>115</v>
      </c>
      <c r="B96" s="74">
        <f>SUM(B97:B99)</f>
        <v>742.69999999999993</v>
      </c>
      <c r="C96" s="75"/>
      <c r="D96" s="76"/>
      <c r="E96" s="93"/>
    </row>
    <row r="97" spans="1:5" ht="13.95" customHeight="1">
      <c r="A97" s="28" t="s">
        <v>116</v>
      </c>
      <c r="B97" s="21">
        <v>610.79999999999995</v>
      </c>
      <c r="C97" s="22"/>
      <c r="D97" s="23" t="s">
        <v>117</v>
      </c>
      <c r="E97" s="24"/>
    </row>
    <row r="98" spans="1:5" ht="13.95" customHeight="1">
      <c r="A98" s="28" t="s">
        <v>118</v>
      </c>
      <c r="B98" s="21">
        <v>51.9</v>
      </c>
      <c r="C98" s="22">
        <v>43580</v>
      </c>
      <c r="D98" s="23" t="s">
        <v>117</v>
      </c>
      <c r="E98" s="24"/>
    </row>
    <row r="99" spans="1:5" ht="13.95" customHeight="1">
      <c r="A99" s="28" t="s">
        <v>119</v>
      </c>
      <c r="B99" s="21">
        <v>80</v>
      </c>
      <c r="C99" s="30">
        <v>43560</v>
      </c>
      <c r="D99" s="23" t="s">
        <v>117</v>
      </c>
      <c r="E99" s="24"/>
    </row>
    <row r="100" spans="1:5" ht="13.95" customHeight="1">
      <c r="A100" s="90" t="s">
        <v>120</v>
      </c>
      <c r="B100" s="72">
        <f>SUM(B101:B101)</f>
        <v>0</v>
      </c>
      <c r="C100" s="71"/>
      <c r="D100" s="73"/>
      <c r="E100" s="91"/>
    </row>
    <row r="101" spans="1:5" ht="13.95" customHeight="1">
      <c r="A101" s="28"/>
      <c r="B101" s="26"/>
      <c r="C101" s="22"/>
      <c r="D101" s="25"/>
      <c r="E101" s="24"/>
    </row>
    <row r="102" spans="1:5" ht="13.95" customHeight="1">
      <c r="A102" s="90" t="s">
        <v>121</v>
      </c>
      <c r="B102" s="72">
        <f>SUM(B103)</f>
        <v>0</v>
      </c>
      <c r="C102" s="71"/>
      <c r="D102" s="73"/>
      <c r="E102" s="91"/>
    </row>
    <row r="103" spans="1:5" ht="13.95" customHeight="1">
      <c r="A103" s="27"/>
      <c r="B103" s="29"/>
      <c r="C103" s="30"/>
      <c r="D103" s="38"/>
      <c r="E103" s="32"/>
    </row>
    <row r="104" spans="1:5" ht="13.95" customHeight="1">
      <c r="A104" s="90" t="s">
        <v>122</v>
      </c>
      <c r="B104" s="72">
        <f>SUM(B105:B106)</f>
        <v>17157.77</v>
      </c>
      <c r="C104" s="71"/>
      <c r="D104" s="73"/>
      <c r="E104" s="91"/>
    </row>
    <row r="105" spans="1:5" ht="13.95" customHeight="1">
      <c r="A105" s="27" t="s">
        <v>123</v>
      </c>
      <c r="B105" s="29">
        <v>17157.77</v>
      </c>
      <c r="C105" s="30">
        <v>43579</v>
      </c>
      <c r="D105" s="38" t="s">
        <v>124</v>
      </c>
      <c r="E105" s="32" t="s">
        <v>125</v>
      </c>
    </row>
    <row r="106" spans="1:5" ht="13.95" customHeight="1">
      <c r="A106" s="28"/>
      <c r="B106" s="26"/>
      <c r="C106" s="22"/>
      <c r="D106" s="25"/>
      <c r="E106" s="24"/>
    </row>
    <row r="107" spans="1:5" ht="13.95" customHeight="1">
      <c r="A107" s="90" t="s">
        <v>126</v>
      </c>
      <c r="B107" s="72">
        <f>SUM(B108:B112)</f>
        <v>37874</v>
      </c>
      <c r="C107" s="71"/>
      <c r="D107" s="73"/>
      <c r="E107" s="91"/>
    </row>
    <row r="108" spans="1:5" ht="13.95" customHeight="1">
      <c r="A108" s="28" t="s">
        <v>127</v>
      </c>
      <c r="B108" s="26">
        <v>174</v>
      </c>
      <c r="C108" s="22">
        <v>43556</v>
      </c>
      <c r="D108" s="23" t="s">
        <v>11</v>
      </c>
      <c r="E108" s="24" t="s">
        <v>128</v>
      </c>
    </row>
    <row r="109" spans="1:5" ht="13.95" customHeight="1">
      <c r="A109" s="28" t="s">
        <v>129</v>
      </c>
      <c r="B109" s="26">
        <v>5800</v>
      </c>
      <c r="C109" s="22">
        <v>43560</v>
      </c>
      <c r="D109" s="23" t="s">
        <v>11</v>
      </c>
      <c r="E109" s="24" t="s">
        <v>130</v>
      </c>
    </row>
    <row r="110" spans="1:5" ht="13.95" customHeight="1">
      <c r="A110" s="28" t="s">
        <v>131</v>
      </c>
      <c r="B110" s="26">
        <v>4000</v>
      </c>
      <c r="C110" s="22">
        <v>43560</v>
      </c>
      <c r="D110" s="25" t="s">
        <v>11</v>
      </c>
      <c r="E110" s="24" t="s">
        <v>132</v>
      </c>
    </row>
    <row r="111" spans="1:5" ht="13.95" customHeight="1">
      <c r="A111" s="28" t="s">
        <v>133</v>
      </c>
      <c r="B111" s="26">
        <v>27900</v>
      </c>
      <c r="C111" s="22">
        <v>43558</v>
      </c>
      <c r="D111" s="25" t="s">
        <v>11</v>
      </c>
      <c r="E111" s="24" t="s">
        <v>134</v>
      </c>
    </row>
    <row r="112" spans="1:5" ht="13.95" customHeight="1">
      <c r="A112" s="28"/>
      <c r="B112" s="26"/>
      <c r="C112" s="22"/>
      <c r="D112" s="25"/>
      <c r="E112" s="24"/>
    </row>
    <row r="113" spans="1:5" ht="13.95" customHeight="1">
      <c r="A113" s="90" t="s">
        <v>135</v>
      </c>
      <c r="B113" s="72">
        <f>SUM(B114:B116)</f>
        <v>697</v>
      </c>
      <c r="C113" s="71"/>
      <c r="D113" s="73"/>
      <c r="E113" s="91"/>
    </row>
    <row r="114" spans="1:5" ht="13.95" customHeight="1">
      <c r="A114" s="27" t="s">
        <v>136</v>
      </c>
      <c r="B114" s="29">
        <v>198</v>
      </c>
      <c r="C114" s="30">
        <v>43570</v>
      </c>
      <c r="D114" s="38" t="s">
        <v>45</v>
      </c>
      <c r="E114" s="32" t="s">
        <v>137</v>
      </c>
    </row>
    <row r="115" spans="1:5" ht="13.95" customHeight="1">
      <c r="A115" s="27" t="s">
        <v>138</v>
      </c>
      <c r="B115" s="29">
        <v>249</v>
      </c>
      <c r="C115" s="30">
        <v>43585</v>
      </c>
      <c r="D115" s="38" t="s">
        <v>45</v>
      </c>
      <c r="E115" s="32" t="s">
        <v>139</v>
      </c>
    </row>
    <row r="116" spans="1:5" ht="13.95" customHeight="1">
      <c r="A116" s="28" t="s">
        <v>140</v>
      </c>
      <c r="B116" s="26">
        <v>250</v>
      </c>
      <c r="C116" s="22">
        <v>43556</v>
      </c>
      <c r="D116" s="23" t="s">
        <v>11</v>
      </c>
      <c r="E116" s="24" t="s">
        <v>141</v>
      </c>
    </row>
    <row r="117" spans="1:5" ht="13.95" customHeight="1">
      <c r="A117" s="97" t="s">
        <v>142</v>
      </c>
      <c r="B117" s="72">
        <f>SUM(B7,B29,B45,B75,B87,B100,B102,B104,B107,B113)</f>
        <v>338510.26999999996</v>
      </c>
      <c r="C117" s="80"/>
      <c r="D117" s="79"/>
      <c r="E117" s="98"/>
    </row>
    <row r="118" spans="1:5" ht="13.95" customHeight="1">
      <c r="A118" s="99"/>
      <c r="B118" s="83"/>
      <c r="C118" s="84"/>
      <c r="D118" s="82"/>
      <c r="E118" s="100"/>
    </row>
    <row r="119" spans="1:5" ht="13.95" customHeight="1">
      <c r="A119" s="97" t="s">
        <v>143</v>
      </c>
      <c r="B119" s="72">
        <f>SUM(B120:B126)</f>
        <v>412365.89</v>
      </c>
      <c r="C119" s="80"/>
      <c r="D119" s="79"/>
      <c r="E119" s="98"/>
    </row>
    <row r="120" spans="1:5" ht="13.95" customHeight="1">
      <c r="A120" s="41" t="s">
        <v>144</v>
      </c>
      <c r="B120" s="42">
        <v>60000</v>
      </c>
      <c r="C120" s="43">
        <v>43558</v>
      </c>
      <c r="D120" s="44" t="s">
        <v>11</v>
      </c>
      <c r="E120" s="45" t="s">
        <v>145</v>
      </c>
    </row>
    <row r="121" spans="1:5" ht="13.95" customHeight="1">
      <c r="A121" s="41" t="s">
        <v>146</v>
      </c>
      <c r="B121" s="85">
        <v>40000</v>
      </c>
      <c r="C121" s="43">
        <v>43558</v>
      </c>
      <c r="D121" s="44" t="s">
        <v>11</v>
      </c>
      <c r="E121" s="45" t="s">
        <v>145</v>
      </c>
    </row>
    <row r="122" spans="1:5" ht="13.95" customHeight="1">
      <c r="A122" s="41" t="s">
        <v>147</v>
      </c>
      <c r="B122" s="85">
        <v>45000</v>
      </c>
      <c r="C122" s="43">
        <v>43567</v>
      </c>
      <c r="D122" s="44" t="s">
        <v>11</v>
      </c>
      <c r="E122" s="45" t="s">
        <v>145</v>
      </c>
    </row>
    <row r="123" spans="1:5" ht="13.95" customHeight="1">
      <c r="A123" s="41" t="s">
        <v>148</v>
      </c>
      <c r="B123" s="85">
        <v>120000</v>
      </c>
      <c r="C123" s="43">
        <v>43572</v>
      </c>
      <c r="D123" s="44" t="s">
        <v>11</v>
      </c>
      <c r="E123" s="45" t="s">
        <v>145</v>
      </c>
    </row>
    <row r="124" spans="1:5" ht="13.95" customHeight="1">
      <c r="A124" s="41" t="s">
        <v>149</v>
      </c>
      <c r="B124" s="42">
        <v>50000</v>
      </c>
      <c r="C124" s="43">
        <v>43573</v>
      </c>
      <c r="D124" s="44" t="s">
        <v>11</v>
      </c>
      <c r="E124" s="45" t="s">
        <v>145</v>
      </c>
    </row>
    <row r="125" spans="1:5" s="51" customFormat="1" ht="13.95" customHeight="1">
      <c r="A125" s="46" t="s">
        <v>150</v>
      </c>
      <c r="B125" s="47">
        <v>22365.89</v>
      </c>
      <c r="C125" s="48">
        <v>43585</v>
      </c>
      <c r="D125" s="49" t="s">
        <v>11</v>
      </c>
      <c r="E125" s="50" t="s">
        <v>145</v>
      </c>
    </row>
    <row r="126" spans="1:5" ht="13.95" customHeight="1">
      <c r="A126" s="41" t="s">
        <v>151</v>
      </c>
      <c r="B126" s="42">
        <v>75000</v>
      </c>
      <c r="C126" s="43">
        <v>43585</v>
      </c>
      <c r="D126" s="44" t="s">
        <v>11</v>
      </c>
      <c r="E126" s="45" t="s">
        <v>145</v>
      </c>
    </row>
    <row r="127" spans="1:5" ht="13.95" customHeight="1">
      <c r="A127" s="97" t="s">
        <v>152</v>
      </c>
      <c r="B127" s="72">
        <f>SUM(B128:B128)</f>
        <v>23237.390000000014</v>
      </c>
      <c r="C127" s="80"/>
      <c r="D127" s="79"/>
      <c r="E127" s="98"/>
    </row>
    <row r="128" spans="1:5" ht="13.95" customHeight="1">
      <c r="A128" s="41" t="s">
        <v>153</v>
      </c>
      <c r="B128" s="42">
        <f>'[1]MAR 2019'!C152</f>
        <v>23237.390000000014</v>
      </c>
      <c r="C128" s="43">
        <v>43555</v>
      </c>
      <c r="D128" s="44" t="s">
        <v>154</v>
      </c>
      <c r="E128" s="45" t="s">
        <v>155</v>
      </c>
    </row>
    <row r="129" spans="1:5" ht="13.95" customHeight="1" thickBot="1">
      <c r="A129" s="101" t="s">
        <v>156</v>
      </c>
      <c r="B129" s="102">
        <f>B127+B119-B117</f>
        <v>97093.010000000068</v>
      </c>
      <c r="C129" s="103">
        <v>43585</v>
      </c>
      <c r="D129" s="104"/>
      <c r="E129" s="105"/>
    </row>
    <row r="130" spans="1:5" ht="13.95" customHeight="1">
      <c r="A130" s="52"/>
      <c r="B130" s="53"/>
      <c r="C130" s="54"/>
      <c r="D130" s="55"/>
      <c r="E130" s="56"/>
    </row>
    <row r="131" spans="1:5" ht="13.95" customHeight="1">
      <c r="A131" s="10" t="s">
        <v>157</v>
      </c>
      <c r="B131" s="68"/>
      <c r="C131" s="69"/>
      <c r="D131" s="70"/>
      <c r="E131" s="57"/>
    </row>
    <row r="132" spans="1:5" ht="13.95" customHeight="1">
      <c r="A132" s="58" t="s">
        <v>158</v>
      </c>
      <c r="B132" s="106"/>
      <c r="C132" s="106"/>
      <c r="D132" s="106"/>
      <c r="E132" s="59"/>
    </row>
    <row r="133" spans="1:5" ht="13.95" customHeight="1">
      <c r="A133" s="60" t="s">
        <v>159</v>
      </c>
      <c r="B133" s="107"/>
      <c r="C133" s="107"/>
      <c r="D133" s="107"/>
      <c r="E133" s="61"/>
    </row>
    <row r="134" spans="1:5" ht="13.95" customHeight="1" thickBot="1">
      <c r="A134" s="62" t="s">
        <v>160</v>
      </c>
      <c r="B134" s="63"/>
      <c r="C134" s="63"/>
      <c r="D134" s="63"/>
      <c r="E134" s="64"/>
    </row>
    <row r="135" spans="1:5" ht="13.95" customHeight="1"/>
    <row r="136" spans="1:5" ht="13.95" customHeight="1"/>
  </sheetData>
  <mergeCells count="4">
    <mergeCell ref="A4:E4"/>
    <mergeCell ref="A132:E132"/>
    <mergeCell ref="A133:E133"/>
    <mergeCell ref="A134:E134"/>
  </mergeCells>
  <pageMargins left="0.511811024" right="0.511811024" top="0.78740157499999996" bottom="0.78740157499999996" header="0.31496062000000002" footer="0.31496062000000002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2023-02-02T21:17:24Z</cp:lastPrinted>
  <dcterms:created xsi:type="dcterms:W3CDTF">2023-02-02T21:16:02Z</dcterms:created>
  <dcterms:modified xsi:type="dcterms:W3CDTF">2023-02-02T21:17:51Z</dcterms:modified>
</cp:coreProperties>
</file>