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0\"/>
    </mc:Choice>
  </mc:AlternateContent>
  <xr:revisionPtr revIDLastSave="0" documentId="8_{86655AE1-C8A7-4FD3-BB0F-10833C2F2C37}" xr6:coauthVersionLast="47" xr6:coauthVersionMax="47" xr10:uidLastSave="{00000000-0000-0000-0000-000000000000}"/>
  <bookViews>
    <workbookView xWindow="-108" yWindow="-108" windowWidth="23256" windowHeight="12576" xr2:uid="{B0445FFA-EB41-4414-A23D-7BBC486D5385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1" i="1" l="1"/>
  <c r="C180" i="1" s="1"/>
  <c r="C175" i="1"/>
  <c r="C170" i="1"/>
  <c r="C160" i="1"/>
  <c r="C157" i="1"/>
  <c r="C154" i="1"/>
  <c r="C151" i="1"/>
  <c r="C147" i="1"/>
  <c r="C141" i="1"/>
  <c r="C138" i="1"/>
  <c r="C136" i="1"/>
  <c r="C135" i="1"/>
  <c r="C130" i="1"/>
  <c r="C118" i="1"/>
  <c r="C117" i="1"/>
  <c r="C113" i="1"/>
  <c r="C107" i="1"/>
  <c r="C102" i="1"/>
  <c r="C99" i="1"/>
  <c r="C96" i="1"/>
  <c r="C91" i="1"/>
  <c r="C72" i="1"/>
  <c r="C67" i="1"/>
  <c r="C63" i="1"/>
  <c r="C58" i="1"/>
  <c r="C36" i="1"/>
  <c r="C35" i="1"/>
  <c r="C27" i="1"/>
  <c r="C13" i="1"/>
  <c r="C8" i="1"/>
  <c r="C7" i="1"/>
  <c r="C66" i="1" l="1"/>
  <c r="C173" i="1"/>
  <c r="C183" i="1" s="1"/>
</calcChain>
</file>

<file path=xl/sharedStrings.xml><?xml version="1.0" encoding="utf-8"?>
<sst xmlns="http://schemas.openxmlformats.org/spreadsheetml/2006/main" count="372" uniqueCount="229">
  <si>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</si>
  <si>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</si>
  <si>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ABRIL/2020</t>
  </si>
  <si>
    <t>ITENS DE DESPESAS - ABRIL/2020</t>
  </si>
  <si>
    <t>R$ VALORES</t>
  </si>
  <si>
    <t>DATA  PGT</t>
  </si>
  <si>
    <t>OPERAÇÃO</t>
  </si>
  <si>
    <t>DETALHES</t>
  </si>
  <si>
    <t>1. Pessoal</t>
  </si>
  <si>
    <t>1.1. Salários (CLT)</t>
  </si>
  <si>
    <t>FOLHA  MARÇO/2020</t>
  </si>
  <si>
    <t>TED'S</t>
  </si>
  <si>
    <t>RESCISÃO JULIANA PEREIRA DE BARROS</t>
  </si>
  <si>
    <t>TED</t>
  </si>
  <si>
    <t xml:space="preserve"> RESCISÃO ELIAS VICTOR DA SILVA FILHO</t>
  </si>
  <si>
    <t>1.2. Outras Formas de Contratação</t>
  </si>
  <si>
    <t>J G S CIRQUEIRA MEDICAL SERVICE LTDA</t>
  </si>
  <si>
    <t>NFSE 006</t>
  </si>
  <si>
    <t>SERVIÇOS MEDICOS VITORIA VIDA EIRELI</t>
  </si>
  <si>
    <t>TRANSF</t>
  </si>
  <si>
    <t>NFSE 007</t>
  </si>
  <si>
    <t>NATANAEL MARTINS COELHO E CIA LTDA ME</t>
  </si>
  <si>
    <t>NFSE 1308</t>
  </si>
  <si>
    <t>PEDATELLA NUTRIÇÃO EIRELI</t>
  </si>
  <si>
    <t>NFSE 008</t>
  </si>
  <si>
    <t>ANDRADE VILELA &amp; SANTOS VILELA LTDA</t>
  </si>
  <si>
    <t>NFSE 083</t>
  </si>
  <si>
    <t>PROVIDA MEDICINA PREVENTIVA LTDA</t>
  </si>
  <si>
    <t>NFSE 699</t>
  </si>
  <si>
    <t>NFSE 698</t>
  </si>
  <si>
    <t>RODRIGUES E FELIX LTDA ME</t>
  </si>
  <si>
    <t>PRO-SAÚDE SERVIÇOS MÉDICOS</t>
  </si>
  <si>
    <t>NFSE 075</t>
  </si>
  <si>
    <t>NFSE 074</t>
  </si>
  <si>
    <t>BRUNA MOREIRA MEDRADO ME</t>
  </si>
  <si>
    <t>NFSE 036</t>
  </si>
  <si>
    <t>1.3. Encargos/Benefícios</t>
  </si>
  <si>
    <t>FGTS RESCISÃO JULIANA PEREIRA DE BARROS</t>
  </si>
  <si>
    <t>GUIA</t>
  </si>
  <si>
    <t>FGTS RESCISÃO ELIAS VICTOR DA SILVA FILHO</t>
  </si>
  <si>
    <t>FGTS S FL 03/2020</t>
  </si>
  <si>
    <t>PIS S FL 03/2020</t>
  </si>
  <si>
    <t>DARF</t>
  </si>
  <si>
    <t>IRRS S FL 03/2020</t>
  </si>
  <si>
    <t>GPS S FL 03/2020</t>
  </si>
  <si>
    <t>2. Mat/Med</t>
  </si>
  <si>
    <t>2.1. Medicamentos</t>
  </si>
  <si>
    <t>MCW PRODUTOS MEDICOS E HOSPITALARES LTDA</t>
  </si>
  <si>
    <t>NF 315946</t>
  </si>
  <si>
    <t>COMERCIAL E SUPRIMENTOS RIBEIRO LTDA</t>
  </si>
  <si>
    <t>NF 14332</t>
  </si>
  <si>
    <t>MARCIO AURELIO PACHECO VEIGA</t>
  </si>
  <si>
    <t>NF 2650722</t>
  </si>
  <si>
    <t>DELTA MED COM PROD HOSPITALARES EIRELI</t>
  </si>
  <si>
    <t>NF 82437</t>
  </si>
  <si>
    <t>MASTER DIAGNOSTICO PRO LAB E HOSP LTFA</t>
  </si>
  <si>
    <t>BOLETO</t>
  </si>
  <si>
    <t>NF 50855</t>
  </si>
  <si>
    <t>SUPERMED COM E IMP DE PROD MED E HOSPITALAR LTDA</t>
  </si>
  <si>
    <t>NF 72735</t>
  </si>
  <si>
    <t>MED VITTA COM DE PROD HOSPITALARES LTDA</t>
  </si>
  <si>
    <t>NF 10521</t>
  </si>
  <si>
    <t>NF 317336</t>
  </si>
  <si>
    <t>CIENTIFICA MEDICA HOSPITALAR LTDA</t>
  </si>
  <si>
    <t>NF 115260</t>
  </si>
  <si>
    <t>NEW MEDIC COM ATA. DE MEDIC E MATERIAL HOSP LTDA</t>
  </si>
  <si>
    <t>NF 1708</t>
  </si>
  <si>
    <t>SUPERMEDICA DIST HOSPITALAR EIRELI</t>
  </si>
  <si>
    <t>NF 80439</t>
  </si>
  <si>
    <t>MARALUCIA DO CARMO VENTURA MAROSTICA</t>
  </si>
  <si>
    <t>NF 608</t>
  </si>
  <si>
    <t>NF 274</t>
  </si>
  <si>
    <t>GLOBO REAGENTES</t>
  </si>
  <si>
    <t>NF 8304</t>
  </si>
  <si>
    <t>MEDMAR DIST MAT MED HOSPITALAR LTDA</t>
  </si>
  <si>
    <t>NF 3955</t>
  </si>
  <si>
    <t>SERPRO HOSPITALAR COM REPRES LTDA ME</t>
  </si>
  <si>
    <t>NF 681</t>
  </si>
  <si>
    <t>MEDIANA PHARMA HOSPITALAR LTDA ME</t>
  </si>
  <si>
    <t xml:space="preserve">TRANSF </t>
  </si>
  <si>
    <t>NF 3459</t>
  </si>
  <si>
    <t>LABORTRONICA SERV E COM LTDA</t>
  </si>
  <si>
    <t>NF 4786</t>
  </si>
  <si>
    <t>NF 115490</t>
  </si>
  <si>
    <t>TLM CRIAÇÕES LTDA</t>
  </si>
  <si>
    <t>NF 013</t>
  </si>
  <si>
    <t>2.2. Materais Hospitalares</t>
  </si>
  <si>
    <t>INOVA SEGURANÇA E SAUDE COMERCIO DE MAT E EQUIP EIRELI</t>
  </si>
  <si>
    <t>NF 3424</t>
  </si>
  <si>
    <t>TAUFER COM DE EQUIP DE PROTEÇAO LTDA EPP</t>
  </si>
  <si>
    <t>NF 16716</t>
  </si>
  <si>
    <t>SERPRO HOSPITALAR COMERCIO E REPRES LTDA ME</t>
  </si>
  <si>
    <t>NF 698</t>
  </si>
  <si>
    <t>2.3 Gases Medicinais</t>
  </si>
  <si>
    <t xml:space="preserve">MERCADÃO DOS PARAFUSOS </t>
  </si>
  <si>
    <t>3. Materais Diversos</t>
  </si>
  <si>
    <t>3.1. Materiais de Higienização</t>
  </si>
  <si>
    <t>FURUYA MATERIAIS PARA CONSTRUÇÃO LTDA</t>
  </si>
  <si>
    <t>NF 33679</t>
  </si>
  <si>
    <t>MERCEARIA PREÇO BAIXO - ALDELICIA LOPES CHAVES</t>
  </si>
  <si>
    <t>NF 658</t>
  </si>
  <si>
    <t>R7 COMERCIO DE PROD DE HIG EIRELI EPP</t>
  </si>
  <si>
    <t>NF 18688</t>
  </si>
  <si>
    <t>3.2. Materiais / Gêneros Alimentícios</t>
  </si>
  <si>
    <t>NF 654</t>
  </si>
  <si>
    <t>SUPERMERCADO MAGALHAES LTDA</t>
  </si>
  <si>
    <t>NF 14859</t>
  </si>
  <si>
    <t>ROGERIO DOS SANTOS ROQUE</t>
  </si>
  <si>
    <t>NF 733</t>
  </si>
  <si>
    <t>MARIA ODETE F FARIA AZEVEDO ME</t>
  </si>
  <si>
    <t>NF 092</t>
  </si>
  <si>
    <t>NF 14894</t>
  </si>
  <si>
    <t>VANDEIR ALVES NOGUEIRA ME</t>
  </si>
  <si>
    <t>NF 475</t>
  </si>
  <si>
    <t>NF 428</t>
  </si>
  <si>
    <t>NF 469</t>
  </si>
  <si>
    <t>NF 703</t>
  </si>
  <si>
    <t>NF 093</t>
  </si>
  <si>
    <t>NF 14929</t>
  </si>
  <si>
    <t>NF 094</t>
  </si>
  <si>
    <t>NF 657</t>
  </si>
  <si>
    <t>NF 14951</t>
  </si>
  <si>
    <t>NF 095</t>
  </si>
  <si>
    <t>NF 707</t>
  </si>
  <si>
    <t>NF 15007</t>
  </si>
  <si>
    <t>3.3. Material Expediente</t>
  </si>
  <si>
    <t>RUBIANA DE GODOI SILVA EIRELI ME - PAPELARIA TEIXEIRA</t>
  </si>
  <si>
    <t>NF 2610</t>
  </si>
  <si>
    <t>NF 2583</t>
  </si>
  <si>
    <t>C. R. DE LIMA EIRELI ME</t>
  </si>
  <si>
    <t>NF 8805</t>
  </si>
  <si>
    <t>3.4. Material Divulgação</t>
  </si>
  <si>
    <t xml:space="preserve">RAFAEL NICKSON FERNANDES </t>
  </si>
  <si>
    <t>NFSE 2426</t>
  </si>
  <si>
    <t>3.5. Material Permanente</t>
  </si>
  <si>
    <t>SMA ELETRO COMERCIO DE MOVEIS EIRELI ME</t>
  </si>
  <si>
    <t xml:space="preserve">TED </t>
  </si>
  <si>
    <t>NF 1294</t>
  </si>
  <si>
    <t>3.6. Combustível</t>
  </si>
  <si>
    <t>COMERCIAL DE DERIVADOS DE PETROLEO JOTTAS LTDA</t>
  </si>
  <si>
    <t>NF 24012</t>
  </si>
  <si>
    <t>COMERCIAL DE DERIVADOS DE PETROLEO JOTAS LTDA</t>
  </si>
  <si>
    <t>NF 7036</t>
  </si>
  <si>
    <t>NF 7039</t>
  </si>
  <si>
    <t>3.7. GLP</t>
  </si>
  <si>
    <t>SMA REVENDEDORA DE GAS LTDA - CISAGAS</t>
  </si>
  <si>
    <t>NF 136</t>
  </si>
  <si>
    <t>NF 153</t>
  </si>
  <si>
    <t>NF 137</t>
  </si>
  <si>
    <t>NF 141</t>
  </si>
  <si>
    <t>3.8. Material de Lavanderia</t>
  </si>
  <si>
    <t>R7 COMERC DE PROD DE HIG EIRELI EPP</t>
  </si>
  <si>
    <t>NF 18441</t>
  </si>
  <si>
    <t>NF 18440</t>
  </si>
  <si>
    <t>4. Manutenção</t>
  </si>
  <si>
    <t>4.1. Materiais de Manutenção</t>
  </si>
  <si>
    <t>SUPERMERCADO MAGALHÃES LTDA</t>
  </si>
  <si>
    <t>NF 14860</t>
  </si>
  <si>
    <t>NF 33757</t>
  </si>
  <si>
    <t>RIBEIRO NASCIMENTO E COSTA LTDA</t>
  </si>
  <si>
    <t>NF 8969</t>
  </si>
  <si>
    <t>V DE JESUS VIEIRA EPP</t>
  </si>
  <si>
    <t>NF 2341</t>
  </si>
  <si>
    <t>NOVA FLORESTA COM. MAT P/ C LTDA</t>
  </si>
  <si>
    <t>NF 2840</t>
  </si>
  <si>
    <t>JOSE PEREIRA DA SILVA EIRELI ME</t>
  </si>
  <si>
    <t>NF 395</t>
  </si>
  <si>
    <t>NF 33886</t>
  </si>
  <si>
    <t>A G P COMERCIO DE PNEUS LTDA</t>
  </si>
  <si>
    <t>NF 1884</t>
  </si>
  <si>
    <t>MOREIRA AUTO CENTER EIRELI</t>
  </si>
  <si>
    <t>NF 196</t>
  </si>
  <si>
    <t>CABRAL TINTAS - COMERCIAL TINTAS R C LTDA</t>
  </si>
  <si>
    <t>NF 44717</t>
  </si>
  <si>
    <t>4.2. Serviços de Manutenção</t>
  </si>
  <si>
    <t>NFSE 604</t>
  </si>
  <si>
    <t>MONOBLOCO DESEMPENO TECNICO LTDA ME</t>
  </si>
  <si>
    <t>NFSE 1284</t>
  </si>
  <si>
    <t>NFSE 1285</t>
  </si>
  <si>
    <t>5. Seguros / Impostos / Taxas</t>
  </si>
  <si>
    <t>5.1. Seguros (Imóvel e Automóvel)</t>
  </si>
  <si>
    <t>5.2. Taxas e Serviços de Cartório</t>
  </si>
  <si>
    <t>5.3. Taxas Impostos</t>
  </si>
  <si>
    <t>IRRF S NFSE N. 80496</t>
  </si>
  <si>
    <t>CSRF S NF N. 80496 TELEVIDA COMP 02/2020</t>
  </si>
  <si>
    <t>IR S NFSE COMP 03/2020</t>
  </si>
  <si>
    <t>CSRF S NFSE COMP 03/2020</t>
  </si>
  <si>
    <t>5.4. Taxas Bancárias</t>
  </si>
  <si>
    <t>BANCO DO BRASIL DOC/TED ELETRÔNICO</t>
  </si>
  <si>
    <t>TARIFA PACOTES SERVIÇOS</t>
  </si>
  <si>
    <t>TARIFA RENOVAÇÃO CADASTRO</t>
  </si>
  <si>
    <t>6. Telefonia</t>
  </si>
  <si>
    <t>7. Água</t>
  </si>
  <si>
    <t>SANEAGO</t>
  </si>
  <si>
    <t>FATURA</t>
  </si>
  <si>
    <t xml:space="preserve">FATURA </t>
  </si>
  <si>
    <t>8. Energia Elétrica</t>
  </si>
  <si>
    <t>9. Prestação de Serviços Terceiros</t>
  </si>
  <si>
    <t>S&amp;G INDUSTRIA E SOLUÇOES LTDA</t>
  </si>
  <si>
    <t>NFSE 9918</t>
  </si>
  <si>
    <t>NFSE 12824</t>
  </si>
  <si>
    <t xml:space="preserve">ADM SERVIÇOS E CONSULTORIA LTDA </t>
  </si>
  <si>
    <t>NFSE 019</t>
  </si>
  <si>
    <t>ALLEN DANIEL SOUZA</t>
  </si>
  <si>
    <t>NFSE 017</t>
  </si>
  <si>
    <t>PRO ATIVA CURSOS E RECURSOS HUMANO</t>
  </si>
  <si>
    <t>NFSE 026</t>
  </si>
  <si>
    <t>MARLENE JOSE SILVA</t>
  </si>
  <si>
    <t>NFSE 176</t>
  </si>
  <si>
    <t>ORBIS GESTÃO DE TECNOLOGIA EM SAUDE LTDA</t>
  </si>
  <si>
    <t>NFSE 1738</t>
  </si>
  <si>
    <t>DOUGLAS HENRIQUE DE CARVALHO</t>
  </si>
  <si>
    <t>NFSE 030</t>
  </si>
  <si>
    <t>10. Informática</t>
  </si>
  <si>
    <t>ATILA BARU SISTEMAS LTDA</t>
  </si>
  <si>
    <t>NFSE 11978</t>
  </si>
  <si>
    <t>11. TOTAL GLOBAL</t>
  </si>
  <si>
    <t>TOTAL DO REPASSE</t>
  </si>
  <si>
    <t>2° PARC REF MARCO 2020 (18° REPASSE)</t>
  </si>
  <si>
    <t>TED - 104 0794 11433328000118 FMS SMA</t>
  </si>
  <si>
    <t>PARC REF JUL/2019 E AGO/2019</t>
  </si>
  <si>
    <t>1º PARC REF ABRIL 2020 (19º REPASSE)</t>
  </si>
  <si>
    <t>12. SALDO DO MÊS ANTERIOR</t>
  </si>
  <si>
    <t>SALDO CONTA DIA 31/03/2020</t>
  </si>
  <si>
    <t>SALDO EM CONTA</t>
  </si>
  <si>
    <t>GOIÂNIA (GO),  30 ABRIL DE 2020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</si>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</sst>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 wrapText="1"/>
    </xf>
    <xf numFmtId="165" fontId="2" fillId="0" borderId="10" xfId="0" applyNumberFormat="1" applyFont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right" vertical="top"/>
    </xf>
    <xf numFmtId="165" fontId="2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left" vertical="top" wrapText="1"/>
    </xf>
    <xf numFmtId="4" fontId="2" fillId="3" borderId="10" xfId="0" applyNumberFormat="1" applyFont="1" applyFill="1" applyBorder="1" applyAlignment="1">
      <alignment horizontal="right" vertical="top"/>
    </xf>
    <xf numFmtId="164" fontId="2" fillId="3" borderId="10" xfId="0" applyNumberFormat="1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9" xfId="0" applyFont="1" applyBorder="1"/>
    <xf numFmtId="4" fontId="2" fillId="0" borderId="10" xfId="0" applyNumberFormat="1" applyFont="1" applyBorder="1" applyAlignment="1" applyProtection="1">
      <alignment horizontal="right" vertical="top"/>
      <protection locked="0"/>
    </xf>
    <xf numFmtId="164" fontId="2" fillId="4" borderId="10" xfId="0" applyNumberFormat="1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/>
    </xf>
    <xf numFmtId="4" fontId="4" fillId="4" borderId="10" xfId="0" applyNumberFormat="1" applyFont="1" applyFill="1" applyBorder="1" applyAlignment="1" applyProtection="1">
      <alignment horizontal="right" vertical="top"/>
      <protection locked="0"/>
    </xf>
    <xf numFmtId="164" fontId="4" fillId="4" borderId="10" xfId="0" applyNumberFormat="1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2" fillId="0" borderId="11" xfId="0" applyFont="1" applyBorder="1"/>
    <xf numFmtId="0" fontId="2" fillId="0" borderId="9" xfId="0" applyFont="1" applyBorder="1" applyAlignment="1">
      <alignment vertical="top"/>
    </xf>
    <xf numFmtId="16" fontId="2" fillId="4" borderId="10" xfId="0" applyNumberFormat="1" applyFont="1" applyFill="1" applyBorder="1" applyAlignment="1">
      <alignment horizontal="left" vertical="top"/>
    </xf>
    <xf numFmtId="0" fontId="5" fillId="0" borderId="9" xfId="0" applyFont="1" applyBorder="1"/>
    <xf numFmtId="0" fontId="2" fillId="4" borderId="9" xfId="0" applyFont="1" applyFill="1" applyBorder="1" applyAlignment="1">
      <alignment vertical="top"/>
    </xf>
    <xf numFmtId="0" fontId="2" fillId="0" borderId="11" xfId="0" applyFont="1" applyBorder="1" applyAlignment="1">
      <alignment horizontal="left" vertical="top"/>
    </xf>
    <xf numFmtId="164" fontId="2" fillId="4" borderId="10" xfId="0" applyNumberFormat="1" applyFont="1" applyFill="1" applyBorder="1" applyAlignment="1">
      <alignment horizontal="left" vertical="top"/>
    </xf>
    <xf numFmtId="0" fontId="2" fillId="4" borderId="11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4" fontId="4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164" fontId="2" fillId="3" borderId="10" xfId="0" applyNumberFormat="1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14" fontId="2" fillId="0" borderId="10" xfId="0" applyNumberFormat="1" applyFont="1" applyBorder="1" applyAlignment="1">
      <alignment horizontal="left" vertical="top"/>
    </xf>
    <xf numFmtId="4" fontId="2" fillId="4" borderId="1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164" fontId="4" fillId="4" borderId="10" xfId="0" applyNumberFormat="1" applyFont="1" applyFill="1" applyBorder="1" applyAlignment="1">
      <alignment horizontal="left" vertical="top"/>
    </xf>
    <xf numFmtId="0" fontId="4" fillId="4" borderId="11" xfId="0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4" fontId="2" fillId="4" borderId="10" xfId="0" applyNumberFormat="1" applyFont="1" applyFill="1" applyBorder="1" applyAlignment="1" applyProtection="1">
      <alignment horizontal="right" vertical="top"/>
      <protection locked="0"/>
    </xf>
    <xf numFmtId="0" fontId="4" fillId="0" borderId="9" xfId="0" applyFont="1" applyBorder="1" applyAlignment="1">
      <alignment vertical="top"/>
    </xf>
    <xf numFmtId="164" fontId="4" fillId="4" borderId="10" xfId="0" applyNumberFormat="1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16" fontId="2" fillId="4" borderId="11" xfId="0" applyNumberFormat="1" applyFont="1" applyFill="1" applyBorder="1" applyAlignment="1">
      <alignment horizontal="left" vertical="top"/>
    </xf>
    <xf numFmtId="0" fontId="2" fillId="0" borderId="10" xfId="0" applyFont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4" fontId="6" fillId="0" borderId="10" xfId="0" applyNumberFormat="1" applyFont="1" applyBorder="1" applyAlignment="1">
      <alignment horizontal="right" vertical="top"/>
    </xf>
    <xf numFmtId="164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43" fontId="2" fillId="0" borderId="10" xfId="1" applyFont="1" applyFill="1" applyBorder="1" applyAlignment="1">
      <alignment horizontal="right" vertical="top"/>
    </xf>
    <xf numFmtId="0" fontId="5" fillId="0" borderId="11" xfId="0" applyFont="1" applyBorder="1"/>
    <xf numFmtId="14" fontId="2" fillId="0" borderId="9" xfId="0" applyNumberFormat="1" applyFont="1" applyBorder="1" applyAlignment="1">
      <alignment horizontal="left"/>
    </xf>
    <xf numFmtId="43" fontId="2" fillId="0" borderId="10" xfId="1" applyFont="1" applyBorder="1" applyAlignment="1">
      <alignment horizontal="right" vertical="top"/>
    </xf>
    <xf numFmtId="0" fontId="2" fillId="4" borderId="0" xfId="0" applyFont="1" applyFill="1" applyAlignment="1">
      <alignment vertical="top"/>
    </xf>
    <xf numFmtId="14" fontId="2" fillId="4" borderId="10" xfId="0" applyNumberFormat="1" applyFont="1" applyFill="1" applyBorder="1" applyAlignment="1">
      <alignment horizontal="left" vertical="top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/>
    </xf>
    <xf numFmtId="4" fontId="3" fillId="2" borderId="10" xfId="0" applyNumberFormat="1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43" fontId="5" fillId="0" borderId="10" xfId="1" applyFont="1" applyFill="1" applyBorder="1"/>
    <xf numFmtId="43" fontId="2" fillId="0" borderId="10" xfId="1" applyFont="1" applyFill="1" applyBorder="1" applyAlignment="1">
      <alignment horizontal="right"/>
    </xf>
    <xf numFmtId="4" fontId="6" fillId="4" borderId="10" xfId="0" applyNumberFormat="1" applyFont="1" applyFill="1" applyBorder="1" applyAlignment="1">
      <alignment horizontal="right" vertical="top"/>
    </xf>
    <xf numFmtId="0" fontId="3" fillId="4" borderId="10" xfId="0" applyFont="1" applyFill="1" applyBorder="1" applyAlignment="1">
      <alignment horizontal="left" vertical="top" wrapText="1"/>
    </xf>
    <xf numFmtId="4" fontId="3" fillId="4" borderId="10" xfId="0" applyNumberFormat="1" applyFont="1" applyFill="1" applyBorder="1" applyAlignment="1">
      <alignment horizontal="right" vertical="top"/>
    </xf>
    <xf numFmtId="164" fontId="3" fillId="4" borderId="10" xfId="0" applyNumberFormat="1" applyFont="1" applyFill="1" applyBorder="1" applyAlignment="1">
      <alignment horizontal="center" vertical="top" wrapText="1"/>
    </xf>
    <xf numFmtId="4" fontId="2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right" vertical="top"/>
    </xf>
    <xf numFmtId="164" fontId="4" fillId="0" borderId="10" xfId="0" applyNumberFormat="1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horizontal="right" vertical="top"/>
    </xf>
    <xf numFmtId="164" fontId="2" fillId="2" borderId="13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DECONTAS_HMAA_JAN%20A%20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2020"/>
      <sheetName val="FEV_2020"/>
      <sheetName val="MAR_2020"/>
      <sheetName val="ABR_2020"/>
      <sheetName val="MAI_20"/>
      <sheetName val="JUN_20"/>
      <sheetName val="JUL_20"/>
      <sheetName val="AGO_20"/>
      <sheetName val="SET_20"/>
      <sheetName val="OUT_20"/>
      <sheetName val="NOV_20"/>
      <sheetName val="DEZ_20"/>
    </sheetNames>
    <sheetDataSet>
      <sheetData sheetId="0"/>
      <sheetData sheetId="1"/>
      <sheetData sheetId="2">
        <row r="176">
          <cell r="C176">
            <v>51728.780000000028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ABDA-18C7-4F67-BE95-FDCB8FA16B77}">
  <dimension ref="B1:G190"/>
  <sheetViews>
    <sheetView tabSelected="1" topLeftCell="A7" zoomScaleNormal="100" workbookViewId="0">
      <selection activeCell="F11" sqref="F11"/>
    </sheetView>
  </sheetViews>
  <sheetFormatPr defaultColWidth="8.6640625" defaultRowHeight="13.8" x14ac:dyDescent="0.3"/>
  <cols>
    <col min="1" max="1" width="5.109375" style="1" customWidth="1"/>
    <col min="2" max="2" width="50.44140625" style="1" bestFit="1" customWidth="1"/>
    <col min="3" max="3" width="13.6640625" style="2" bestFit="1" customWidth="1"/>
    <col min="4" max="4" width="13" style="3" customWidth="1"/>
    <col min="5" max="5" width="15.6640625" style="4" customWidth="1"/>
    <col min="6" max="6" width="42.6640625" style="1" customWidth="1"/>
    <col min="7" max="7" width="0.44140625" style="1" hidden="1" customWidth="1"/>
    <col min="8" max="16384" width="8.6640625" style="1"/>
  </cols>
  <sheetData>
    <row r="1" spans="2:6" ht="13.95" customHeight="1" x14ac:dyDescent="0.3">
      <c r="B1" s="5" t="s">
        <v>0</v>
      </c>
      <c r="C1" s="6"/>
      <c r="D1" s="7"/>
      <c r="E1" s="8"/>
      <c r="F1" s="9"/>
    </row>
    <row r="2" spans="2:6" ht="13.95" customHeight="1" x14ac:dyDescent="0.3">
      <c r="B2" s="10" t="s">
        <v>1</v>
      </c>
      <c r="F2" s="11"/>
    </row>
    <row r="3" spans="2:6" ht="13.95" customHeight="1" x14ac:dyDescent="0.3">
      <c r="B3" s="10"/>
      <c r="F3" s="11"/>
    </row>
    <row r="4" spans="2:6" ht="13.95" customHeight="1" x14ac:dyDescent="0.3">
      <c r="B4" s="12" t="s">
        <v>2</v>
      </c>
      <c r="C4" s="13"/>
      <c r="D4" s="13"/>
      <c r="E4" s="13"/>
      <c r="F4" s="14"/>
    </row>
    <row r="5" spans="2:6" ht="13.95" customHeight="1" thickBot="1" x14ac:dyDescent="0.35">
      <c r="B5" s="10"/>
      <c r="C5" s="95"/>
      <c r="D5" s="96"/>
      <c r="E5" s="97"/>
      <c r="F5" s="11"/>
    </row>
    <row r="6" spans="2:6" ht="13.95" customHeight="1" x14ac:dyDescent="0.3">
      <c r="B6" s="117" t="s">
        <v>3</v>
      </c>
      <c r="C6" s="118" t="s">
        <v>4</v>
      </c>
      <c r="D6" s="119" t="s">
        <v>5</v>
      </c>
      <c r="E6" s="120" t="s">
        <v>6</v>
      </c>
      <c r="F6" s="121" t="s">
        <v>7</v>
      </c>
    </row>
    <row r="7" spans="2:6" ht="13.95" customHeight="1" x14ac:dyDescent="0.3">
      <c r="B7" s="122" t="s">
        <v>8</v>
      </c>
      <c r="C7" s="103">
        <f>SUM(C8,C13,C27)</f>
        <v>260329.24999999997</v>
      </c>
      <c r="D7" s="102"/>
      <c r="E7" s="104"/>
      <c r="F7" s="123"/>
    </row>
    <row r="8" spans="2:6" ht="13.95" customHeight="1" x14ac:dyDescent="0.3">
      <c r="B8" s="51" t="s">
        <v>9</v>
      </c>
      <c r="C8" s="23">
        <f>SUM(C9:C12)</f>
        <v>89465.17</v>
      </c>
      <c r="D8" s="52"/>
      <c r="E8" s="53"/>
      <c r="F8" s="54"/>
    </row>
    <row r="9" spans="2:6" ht="13.95" customHeight="1" x14ac:dyDescent="0.3">
      <c r="B9" s="15" t="s">
        <v>10</v>
      </c>
      <c r="C9" s="16">
        <v>75953.37</v>
      </c>
      <c r="D9" s="17">
        <v>43941</v>
      </c>
      <c r="E9" s="18" t="s">
        <v>11</v>
      </c>
      <c r="F9" s="19"/>
    </row>
    <row r="10" spans="2:6" ht="13.95" customHeight="1" x14ac:dyDescent="0.3">
      <c r="B10" s="15" t="s">
        <v>12</v>
      </c>
      <c r="C10" s="16">
        <v>6109.84</v>
      </c>
      <c r="D10" s="17">
        <v>43923</v>
      </c>
      <c r="E10" s="18" t="s">
        <v>13</v>
      </c>
      <c r="F10" s="19"/>
    </row>
    <row r="11" spans="2:6" ht="13.95" customHeight="1" x14ac:dyDescent="0.3">
      <c r="B11" s="15" t="s">
        <v>14</v>
      </c>
      <c r="C11" s="20">
        <v>7401.96</v>
      </c>
      <c r="D11" s="17">
        <v>43927</v>
      </c>
      <c r="E11" s="18" t="s">
        <v>13</v>
      </c>
      <c r="F11" s="19"/>
    </row>
    <row r="12" spans="2:6" ht="13.95" customHeight="1" x14ac:dyDescent="0.3">
      <c r="B12" s="15"/>
      <c r="C12" s="21"/>
      <c r="D12" s="17"/>
      <c r="E12" s="18"/>
      <c r="F12" s="19"/>
    </row>
    <row r="13" spans="2:6" ht="13.95" customHeight="1" x14ac:dyDescent="0.3">
      <c r="B13" s="22" t="s">
        <v>15</v>
      </c>
      <c r="C13" s="23">
        <f>SUM(C14:C26)</f>
        <v>126234.22999999998</v>
      </c>
      <c r="D13" s="24"/>
      <c r="E13" s="25"/>
      <c r="F13" s="26"/>
    </row>
    <row r="14" spans="2:6" ht="13.95" customHeight="1" x14ac:dyDescent="0.3">
      <c r="B14" s="27" t="s">
        <v>16</v>
      </c>
      <c r="C14" s="20">
        <v>873</v>
      </c>
      <c r="D14" s="28">
        <v>43923</v>
      </c>
      <c r="E14" s="29" t="s">
        <v>13</v>
      </c>
      <c r="F14" s="30" t="s">
        <v>17</v>
      </c>
    </row>
    <row r="15" spans="2:6" ht="13.95" customHeight="1" x14ac:dyDescent="0.3">
      <c r="B15" s="31" t="s">
        <v>18</v>
      </c>
      <c r="C15" s="20">
        <v>15300</v>
      </c>
      <c r="D15" s="28">
        <v>43941</v>
      </c>
      <c r="E15" s="29" t="s">
        <v>19</v>
      </c>
      <c r="F15" s="30" t="s">
        <v>20</v>
      </c>
    </row>
    <row r="16" spans="2:6" ht="13.95" customHeight="1" x14ac:dyDescent="0.3">
      <c r="B16" s="27" t="s">
        <v>21</v>
      </c>
      <c r="C16" s="20">
        <v>5706</v>
      </c>
      <c r="D16" s="28">
        <v>43941</v>
      </c>
      <c r="E16" s="29" t="s">
        <v>19</v>
      </c>
      <c r="F16" s="30" t="s">
        <v>22</v>
      </c>
    </row>
    <row r="17" spans="2:6" ht="13.95" customHeight="1" x14ac:dyDescent="0.3">
      <c r="B17" s="27" t="s">
        <v>23</v>
      </c>
      <c r="C17" s="20">
        <v>3037.69</v>
      </c>
      <c r="D17" s="28">
        <v>43941</v>
      </c>
      <c r="E17" s="29" t="s">
        <v>19</v>
      </c>
      <c r="F17" s="30" t="s">
        <v>24</v>
      </c>
    </row>
    <row r="18" spans="2:6" ht="13.95" customHeight="1" x14ac:dyDescent="0.3">
      <c r="B18" s="27" t="s">
        <v>25</v>
      </c>
      <c r="C18" s="20">
        <v>11152.62</v>
      </c>
      <c r="D18" s="28">
        <v>43941</v>
      </c>
      <c r="E18" s="29" t="s">
        <v>13</v>
      </c>
      <c r="F18" s="30" t="s">
        <v>26</v>
      </c>
    </row>
    <row r="19" spans="2:6" ht="13.95" customHeight="1" x14ac:dyDescent="0.3">
      <c r="B19" s="31" t="s">
        <v>27</v>
      </c>
      <c r="C19" s="20">
        <v>9291.15</v>
      </c>
      <c r="D19" s="28">
        <v>43941</v>
      </c>
      <c r="E19" s="29" t="s">
        <v>13</v>
      </c>
      <c r="F19" s="30" t="s">
        <v>28</v>
      </c>
    </row>
    <row r="20" spans="2:6" ht="13.95" customHeight="1" x14ac:dyDescent="0.3">
      <c r="B20" s="31" t="s">
        <v>27</v>
      </c>
      <c r="C20" s="20">
        <v>4223.25</v>
      </c>
      <c r="D20" s="28">
        <v>43941</v>
      </c>
      <c r="E20" s="29" t="s">
        <v>13</v>
      </c>
      <c r="F20" s="30" t="s">
        <v>29</v>
      </c>
    </row>
    <row r="21" spans="2:6" ht="13.95" customHeight="1" x14ac:dyDescent="0.3">
      <c r="B21" s="31" t="s">
        <v>16</v>
      </c>
      <c r="C21" s="20">
        <v>5238</v>
      </c>
      <c r="D21" s="28">
        <v>43941</v>
      </c>
      <c r="E21" s="29" t="s">
        <v>13</v>
      </c>
      <c r="F21" s="30" t="s">
        <v>24</v>
      </c>
    </row>
    <row r="22" spans="2:6" ht="13.95" customHeight="1" x14ac:dyDescent="0.3">
      <c r="B22" s="31" t="s">
        <v>30</v>
      </c>
      <c r="C22" s="32">
        <v>10470.469999999999</v>
      </c>
      <c r="D22" s="33">
        <v>43944</v>
      </c>
      <c r="E22" s="34" t="s">
        <v>13</v>
      </c>
      <c r="F22" s="35" t="s">
        <v>26</v>
      </c>
    </row>
    <row r="23" spans="2:6" ht="13.95" customHeight="1" x14ac:dyDescent="0.3">
      <c r="B23" s="36" t="s">
        <v>31</v>
      </c>
      <c r="C23" s="20">
        <v>9854.25</v>
      </c>
      <c r="D23" s="28">
        <v>43944</v>
      </c>
      <c r="E23" s="29" t="s">
        <v>13</v>
      </c>
      <c r="F23" s="30" t="s">
        <v>32</v>
      </c>
    </row>
    <row r="24" spans="2:6" ht="13.95" customHeight="1" x14ac:dyDescent="0.3">
      <c r="B24" s="36" t="s">
        <v>31</v>
      </c>
      <c r="C24" s="32">
        <v>40730.9</v>
      </c>
      <c r="D24" s="33">
        <v>43944</v>
      </c>
      <c r="E24" s="34" t="s">
        <v>13</v>
      </c>
      <c r="F24" s="35" t="s">
        <v>33</v>
      </c>
    </row>
    <row r="25" spans="2:6" ht="13.95" customHeight="1" x14ac:dyDescent="0.3">
      <c r="B25" s="27" t="s">
        <v>34</v>
      </c>
      <c r="C25" s="32">
        <v>10356.9</v>
      </c>
      <c r="D25" s="33">
        <v>43945</v>
      </c>
      <c r="E25" s="34" t="s">
        <v>19</v>
      </c>
      <c r="F25" s="35" t="s">
        <v>35</v>
      </c>
    </row>
    <row r="26" spans="2:6" ht="13.95" customHeight="1" x14ac:dyDescent="0.3">
      <c r="B26" s="36"/>
      <c r="C26" s="37"/>
      <c r="D26" s="38"/>
      <c r="E26" s="39"/>
      <c r="F26" s="40"/>
    </row>
    <row r="27" spans="2:6" ht="13.95" customHeight="1" x14ac:dyDescent="0.3">
      <c r="B27" s="22" t="s">
        <v>36</v>
      </c>
      <c r="C27" s="23">
        <f>SUM(C28:C34)</f>
        <v>44629.850000000006</v>
      </c>
      <c r="D27" s="24"/>
      <c r="E27" s="25"/>
      <c r="F27" s="26"/>
    </row>
    <row r="28" spans="2:6" ht="13.95" customHeight="1" x14ac:dyDescent="0.3">
      <c r="B28" s="31" t="s">
        <v>37</v>
      </c>
      <c r="C28" s="20">
        <v>1168.8699999999999</v>
      </c>
      <c r="D28" s="17">
        <v>43923</v>
      </c>
      <c r="E28" s="18" t="s">
        <v>38</v>
      </c>
      <c r="F28" s="41" t="s">
        <v>37</v>
      </c>
    </row>
    <row r="29" spans="2:6" ht="13.95" customHeight="1" x14ac:dyDescent="0.3">
      <c r="B29" s="31" t="s">
        <v>39</v>
      </c>
      <c r="C29" s="20">
        <v>1482.05</v>
      </c>
      <c r="D29" s="17">
        <v>43927</v>
      </c>
      <c r="E29" s="18" t="s">
        <v>38</v>
      </c>
      <c r="F29" s="41" t="s">
        <v>39</v>
      </c>
    </row>
    <row r="30" spans="2:6" ht="13.95" customHeight="1" x14ac:dyDescent="0.3">
      <c r="B30" s="31" t="s">
        <v>40</v>
      </c>
      <c r="C30" s="20">
        <v>6527.87</v>
      </c>
      <c r="D30" s="17">
        <v>43928</v>
      </c>
      <c r="E30" s="18" t="s">
        <v>38</v>
      </c>
      <c r="F30" s="41" t="s">
        <v>40</v>
      </c>
    </row>
    <row r="31" spans="2:6" ht="13.95" customHeight="1" x14ac:dyDescent="0.3">
      <c r="B31" s="31" t="s">
        <v>41</v>
      </c>
      <c r="C31" s="20">
        <v>895.45</v>
      </c>
      <c r="D31" s="17">
        <v>43941</v>
      </c>
      <c r="E31" s="18" t="s">
        <v>42</v>
      </c>
      <c r="F31" s="41" t="s">
        <v>41</v>
      </c>
    </row>
    <row r="32" spans="2:6" ht="13.95" customHeight="1" x14ac:dyDescent="0.3">
      <c r="B32" s="31" t="s">
        <v>43</v>
      </c>
      <c r="C32" s="20">
        <v>1986.8</v>
      </c>
      <c r="D32" s="17">
        <v>43941</v>
      </c>
      <c r="E32" s="18" t="s">
        <v>42</v>
      </c>
      <c r="F32" s="41" t="s">
        <v>43</v>
      </c>
    </row>
    <row r="33" spans="2:6" ht="13.95" customHeight="1" x14ac:dyDescent="0.3">
      <c r="B33" s="31" t="s">
        <v>44</v>
      </c>
      <c r="C33" s="20">
        <v>32568.81</v>
      </c>
      <c r="D33" s="17">
        <v>43941</v>
      </c>
      <c r="E33" s="18" t="s">
        <v>38</v>
      </c>
      <c r="F33" s="41" t="s">
        <v>44</v>
      </c>
    </row>
    <row r="34" spans="2:6" ht="13.95" customHeight="1" x14ac:dyDescent="0.3">
      <c r="B34" s="31"/>
      <c r="C34" s="20"/>
      <c r="D34" s="17"/>
      <c r="E34" s="18"/>
      <c r="F34" s="19"/>
    </row>
    <row r="35" spans="2:6" ht="13.95" customHeight="1" x14ac:dyDescent="0.3">
      <c r="B35" s="124" t="s">
        <v>45</v>
      </c>
      <c r="C35" s="103">
        <f>SUM(C36,C58,C63)</f>
        <v>44765.62</v>
      </c>
      <c r="D35" s="106"/>
      <c r="E35" s="105"/>
      <c r="F35" s="125"/>
    </row>
    <row r="36" spans="2:6" ht="13.95" customHeight="1" x14ac:dyDescent="0.3">
      <c r="B36" s="51" t="s">
        <v>46</v>
      </c>
      <c r="C36" s="23">
        <f>SUM(C37:C57)</f>
        <v>43679.72</v>
      </c>
      <c r="D36" s="52"/>
      <c r="E36" s="53"/>
      <c r="F36" s="54"/>
    </row>
    <row r="37" spans="2:6" ht="13.95" customHeight="1" x14ac:dyDescent="0.3">
      <c r="B37" s="42" t="s">
        <v>47</v>
      </c>
      <c r="C37" s="20">
        <v>6583.98</v>
      </c>
      <c r="D37" s="33">
        <v>43924</v>
      </c>
      <c r="E37" s="43" t="s">
        <v>19</v>
      </c>
      <c r="F37" s="35" t="s">
        <v>48</v>
      </c>
    </row>
    <row r="38" spans="2:6" ht="13.95" customHeight="1" x14ac:dyDescent="0.3">
      <c r="B38" s="44" t="s">
        <v>49</v>
      </c>
      <c r="C38" s="20">
        <v>1108.55</v>
      </c>
      <c r="D38" s="33">
        <v>43924</v>
      </c>
      <c r="E38" s="34" t="s">
        <v>13</v>
      </c>
      <c r="F38" s="35" t="s">
        <v>50</v>
      </c>
    </row>
    <row r="39" spans="2:6" ht="13.95" customHeight="1" x14ac:dyDescent="0.3">
      <c r="B39" s="42" t="s">
        <v>51</v>
      </c>
      <c r="C39" s="20">
        <v>760</v>
      </c>
      <c r="D39" s="33">
        <v>43924</v>
      </c>
      <c r="E39" s="34" t="s">
        <v>13</v>
      </c>
      <c r="F39" s="35" t="s">
        <v>52</v>
      </c>
    </row>
    <row r="40" spans="2:6" ht="13.95" customHeight="1" x14ac:dyDescent="0.3">
      <c r="B40" s="42" t="s">
        <v>53</v>
      </c>
      <c r="C40" s="20">
        <v>755</v>
      </c>
      <c r="D40" s="33">
        <v>43927</v>
      </c>
      <c r="E40" s="34" t="s">
        <v>13</v>
      </c>
      <c r="F40" s="35" t="s">
        <v>54</v>
      </c>
    </row>
    <row r="41" spans="2:6" ht="13.95" customHeight="1" x14ac:dyDescent="0.3">
      <c r="B41" s="42" t="s">
        <v>55</v>
      </c>
      <c r="C41" s="20">
        <v>480</v>
      </c>
      <c r="D41" s="33">
        <v>43927</v>
      </c>
      <c r="E41" s="34" t="s">
        <v>56</v>
      </c>
      <c r="F41" s="35" t="s">
        <v>57</v>
      </c>
    </row>
    <row r="42" spans="2:6" ht="13.95" customHeight="1" x14ac:dyDescent="0.3">
      <c r="B42" s="42" t="s">
        <v>58</v>
      </c>
      <c r="C42" s="20">
        <v>2634.69</v>
      </c>
      <c r="D42" s="33">
        <v>43928</v>
      </c>
      <c r="E42" s="34" t="s">
        <v>13</v>
      </c>
      <c r="F42" s="35" t="s">
        <v>59</v>
      </c>
    </row>
    <row r="43" spans="2:6" ht="13.95" customHeight="1" x14ac:dyDescent="0.3">
      <c r="B43" s="42" t="s">
        <v>60</v>
      </c>
      <c r="C43" s="20">
        <v>2282.48</v>
      </c>
      <c r="D43" s="33">
        <v>43930</v>
      </c>
      <c r="E43" s="34" t="s">
        <v>19</v>
      </c>
      <c r="F43" s="35" t="s">
        <v>61</v>
      </c>
    </row>
    <row r="44" spans="2:6" ht="13.95" customHeight="1" x14ac:dyDescent="0.3">
      <c r="B44" s="31" t="s">
        <v>47</v>
      </c>
      <c r="C44" s="20">
        <v>1599.98</v>
      </c>
      <c r="D44" s="33">
        <v>43937</v>
      </c>
      <c r="E44" s="34" t="s">
        <v>19</v>
      </c>
      <c r="F44" s="35" t="s">
        <v>62</v>
      </c>
    </row>
    <row r="45" spans="2:6" ht="13.95" customHeight="1" x14ac:dyDescent="0.3">
      <c r="B45" s="31" t="s">
        <v>63</v>
      </c>
      <c r="C45" s="20">
        <v>357.23</v>
      </c>
      <c r="D45" s="33">
        <v>43937</v>
      </c>
      <c r="E45" s="34" t="s">
        <v>56</v>
      </c>
      <c r="F45" s="35" t="s">
        <v>64</v>
      </c>
    </row>
    <row r="46" spans="2:6" ht="13.95" customHeight="1" x14ac:dyDescent="0.3">
      <c r="B46" s="31" t="s">
        <v>65</v>
      </c>
      <c r="C46" s="20">
        <v>9500</v>
      </c>
      <c r="D46" s="33">
        <v>43937</v>
      </c>
      <c r="E46" s="34" t="s">
        <v>13</v>
      </c>
      <c r="F46" s="35" t="s">
        <v>66</v>
      </c>
    </row>
    <row r="47" spans="2:6" ht="13.95" customHeight="1" x14ac:dyDescent="0.3">
      <c r="B47" s="31" t="s">
        <v>67</v>
      </c>
      <c r="C47" s="20">
        <v>587.05999999999995</v>
      </c>
      <c r="D47" s="33">
        <v>43938</v>
      </c>
      <c r="E47" s="34" t="s">
        <v>19</v>
      </c>
      <c r="F47" s="35" t="s">
        <v>68</v>
      </c>
    </row>
    <row r="48" spans="2:6" ht="13.95" customHeight="1" x14ac:dyDescent="0.3">
      <c r="B48" s="31" t="s">
        <v>69</v>
      </c>
      <c r="C48" s="20">
        <v>530</v>
      </c>
      <c r="D48" s="33">
        <v>43938</v>
      </c>
      <c r="E48" s="34" t="s">
        <v>13</v>
      </c>
      <c r="F48" s="35" t="s">
        <v>70</v>
      </c>
    </row>
    <row r="49" spans="2:6" ht="13.95" customHeight="1" x14ac:dyDescent="0.3">
      <c r="B49" s="31" t="s">
        <v>69</v>
      </c>
      <c r="C49" s="20">
        <v>752</v>
      </c>
      <c r="D49" s="33">
        <v>43938</v>
      </c>
      <c r="E49" s="34" t="s">
        <v>13</v>
      </c>
      <c r="F49" s="35" t="s">
        <v>71</v>
      </c>
    </row>
    <row r="50" spans="2:6" ht="13.95" customHeight="1" x14ac:dyDescent="0.3">
      <c r="B50" s="45" t="s">
        <v>72</v>
      </c>
      <c r="C50" s="20">
        <v>186.8</v>
      </c>
      <c r="D50" s="33">
        <v>43944</v>
      </c>
      <c r="E50" s="34" t="s">
        <v>19</v>
      </c>
      <c r="F50" s="35" t="s">
        <v>73</v>
      </c>
    </row>
    <row r="51" spans="2:6" ht="13.95" customHeight="1" x14ac:dyDescent="0.3">
      <c r="B51" s="44" t="s">
        <v>74</v>
      </c>
      <c r="C51" s="20">
        <v>1780</v>
      </c>
      <c r="D51" s="33">
        <v>43944</v>
      </c>
      <c r="E51" s="34" t="s">
        <v>13</v>
      </c>
      <c r="F51" s="46" t="s">
        <v>75</v>
      </c>
    </row>
    <row r="52" spans="2:6" ht="13.95" customHeight="1" x14ac:dyDescent="0.3">
      <c r="B52" s="44" t="s">
        <v>76</v>
      </c>
      <c r="C52" s="20">
        <v>1249.75</v>
      </c>
      <c r="D52" s="33">
        <v>43944</v>
      </c>
      <c r="E52" s="34" t="s">
        <v>13</v>
      </c>
      <c r="F52" s="35" t="s">
        <v>77</v>
      </c>
    </row>
    <row r="53" spans="2:6" ht="13.95" customHeight="1" x14ac:dyDescent="0.3">
      <c r="B53" s="45" t="s">
        <v>78</v>
      </c>
      <c r="C53" s="20">
        <v>2490.4</v>
      </c>
      <c r="D53" s="33">
        <v>43949</v>
      </c>
      <c r="E53" s="47" t="s">
        <v>79</v>
      </c>
      <c r="F53" s="48" t="s">
        <v>80</v>
      </c>
    </row>
    <row r="54" spans="2:6" ht="13.95" customHeight="1" x14ac:dyDescent="0.3">
      <c r="B54" s="45" t="s">
        <v>81</v>
      </c>
      <c r="C54" s="20">
        <v>744</v>
      </c>
      <c r="D54" s="33">
        <v>43949</v>
      </c>
      <c r="E54" s="47" t="s">
        <v>19</v>
      </c>
      <c r="F54" s="48" t="s">
        <v>82</v>
      </c>
    </row>
    <row r="55" spans="2:6" ht="13.95" customHeight="1" x14ac:dyDescent="0.3">
      <c r="B55" s="45" t="s">
        <v>63</v>
      </c>
      <c r="C55" s="20">
        <v>3297.8</v>
      </c>
      <c r="D55" s="33">
        <v>43950</v>
      </c>
      <c r="E55" s="47" t="s">
        <v>56</v>
      </c>
      <c r="F55" s="48" t="s">
        <v>83</v>
      </c>
    </row>
    <row r="56" spans="2:6" ht="13.95" customHeight="1" x14ac:dyDescent="0.3">
      <c r="B56" s="45" t="s">
        <v>84</v>
      </c>
      <c r="C56" s="20">
        <v>6000</v>
      </c>
      <c r="D56" s="33">
        <v>43950</v>
      </c>
      <c r="E56" s="34" t="s">
        <v>13</v>
      </c>
      <c r="F56" s="35" t="s">
        <v>85</v>
      </c>
    </row>
    <row r="57" spans="2:6" ht="13.95" customHeight="1" x14ac:dyDescent="0.3">
      <c r="B57" s="49"/>
      <c r="C57" s="50"/>
      <c r="D57" s="38"/>
      <c r="E57" s="39"/>
      <c r="F57" s="40"/>
    </row>
    <row r="58" spans="2:6" ht="13.95" customHeight="1" x14ac:dyDescent="0.3">
      <c r="B58" s="51" t="s">
        <v>86</v>
      </c>
      <c r="C58" s="23">
        <f>SUM(C59:C61)</f>
        <v>1085.9000000000001</v>
      </c>
      <c r="D58" s="52"/>
      <c r="E58" s="53"/>
      <c r="F58" s="54"/>
    </row>
    <row r="59" spans="2:6" ht="13.95" customHeight="1" x14ac:dyDescent="0.3">
      <c r="B59" s="42" t="s">
        <v>87</v>
      </c>
      <c r="C59" s="20">
        <v>591</v>
      </c>
      <c r="D59" s="55">
        <v>43923</v>
      </c>
      <c r="E59" s="56" t="s">
        <v>19</v>
      </c>
      <c r="F59" s="46" t="s">
        <v>88</v>
      </c>
    </row>
    <row r="60" spans="2:6" ht="13.95" customHeight="1" x14ac:dyDescent="0.3">
      <c r="B60" s="42" t="s">
        <v>89</v>
      </c>
      <c r="C60" s="20">
        <v>105</v>
      </c>
      <c r="D60" s="55">
        <v>43924</v>
      </c>
      <c r="E60" s="56" t="s">
        <v>13</v>
      </c>
      <c r="F60" s="46" t="s">
        <v>90</v>
      </c>
    </row>
    <row r="61" spans="2:6" ht="13.95" customHeight="1" x14ac:dyDescent="0.3">
      <c r="B61" s="42" t="s">
        <v>91</v>
      </c>
      <c r="C61" s="20">
        <v>389.9</v>
      </c>
      <c r="D61" s="55">
        <v>43937</v>
      </c>
      <c r="E61" s="56" t="s">
        <v>13</v>
      </c>
      <c r="F61" s="46" t="s">
        <v>92</v>
      </c>
    </row>
    <row r="62" spans="2:6" ht="13.95" customHeight="1" x14ac:dyDescent="0.3">
      <c r="B62" s="42"/>
      <c r="C62" s="20"/>
      <c r="D62" s="55"/>
      <c r="E62" s="57"/>
      <c r="F62" s="46"/>
    </row>
    <row r="63" spans="2:6" ht="13.95" customHeight="1" x14ac:dyDescent="0.3">
      <c r="B63" s="51" t="s">
        <v>93</v>
      </c>
      <c r="C63" s="23">
        <f>SUM(C64:C65)</f>
        <v>0</v>
      </c>
      <c r="D63" s="52"/>
      <c r="E63" s="53"/>
      <c r="F63" s="54"/>
    </row>
    <row r="64" spans="2:6" ht="13.95" customHeight="1" x14ac:dyDescent="0.3">
      <c r="B64" s="42" t="s">
        <v>94</v>
      </c>
      <c r="C64" s="20"/>
      <c r="D64" s="55"/>
      <c r="E64" s="56"/>
      <c r="F64" s="46"/>
    </row>
    <row r="65" spans="2:6" ht="13.95" customHeight="1" x14ac:dyDescent="0.3">
      <c r="B65" s="62"/>
      <c r="C65" s="58"/>
      <c r="D65" s="33"/>
      <c r="E65" s="34"/>
      <c r="F65" s="35"/>
    </row>
    <row r="66" spans="2:6" ht="13.95" customHeight="1" x14ac:dyDescent="0.3">
      <c r="B66" s="122" t="s">
        <v>95</v>
      </c>
      <c r="C66" s="103">
        <f>SUM(C67,C72,C91,C96,,C99,C102,C107,C113)</f>
        <v>35200.42</v>
      </c>
      <c r="D66" s="102"/>
      <c r="E66" s="104"/>
      <c r="F66" s="123"/>
    </row>
    <row r="67" spans="2:6" ht="13.95" customHeight="1" x14ac:dyDescent="0.3">
      <c r="B67" s="51" t="s">
        <v>96</v>
      </c>
      <c r="C67" s="23">
        <f>SUM(C68:C71)</f>
        <v>2519.8500000000004</v>
      </c>
      <c r="D67" s="52"/>
      <c r="E67" s="53"/>
      <c r="F67" s="54"/>
    </row>
    <row r="68" spans="2:6" ht="13.95" customHeight="1" x14ac:dyDescent="0.3">
      <c r="B68" s="45" t="s">
        <v>97</v>
      </c>
      <c r="C68" s="20">
        <v>50</v>
      </c>
      <c r="D68" s="33">
        <v>43923</v>
      </c>
      <c r="E68" s="47" t="s">
        <v>19</v>
      </c>
      <c r="F68" s="35" t="s">
        <v>98</v>
      </c>
    </row>
    <row r="69" spans="2:6" ht="13.95" customHeight="1" x14ac:dyDescent="0.3">
      <c r="B69" s="45" t="s">
        <v>99</v>
      </c>
      <c r="C69" s="20">
        <v>1344.69</v>
      </c>
      <c r="D69" s="33">
        <v>43941</v>
      </c>
      <c r="E69" s="47" t="s">
        <v>13</v>
      </c>
      <c r="F69" s="48" t="s">
        <v>100</v>
      </c>
    </row>
    <row r="70" spans="2:6" ht="13.95" customHeight="1" x14ac:dyDescent="0.3">
      <c r="B70" s="45" t="s">
        <v>101</v>
      </c>
      <c r="C70" s="20">
        <v>1125.1600000000001</v>
      </c>
      <c r="D70" s="33">
        <v>43944</v>
      </c>
      <c r="E70" s="47" t="s">
        <v>19</v>
      </c>
      <c r="F70" s="48" t="s">
        <v>102</v>
      </c>
    </row>
    <row r="71" spans="2:6" ht="13.95" customHeight="1" x14ac:dyDescent="0.3">
      <c r="B71" s="45"/>
      <c r="C71" s="58"/>
      <c r="D71" s="33"/>
      <c r="E71" s="34"/>
      <c r="F71" s="35"/>
    </row>
    <row r="72" spans="2:6" ht="13.95" customHeight="1" x14ac:dyDescent="0.3">
      <c r="B72" s="51" t="s">
        <v>103</v>
      </c>
      <c r="C72" s="23">
        <f>SUM(C73:C90)</f>
        <v>12532.140000000001</v>
      </c>
      <c r="D72" s="52"/>
      <c r="E72" s="53"/>
      <c r="F72" s="54"/>
    </row>
    <row r="73" spans="2:6" ht="13.95" customHeight="1" x14ac:dyDescent="0.3">
      <c r="B73" s="45" t="s">
        <v>99</v>
      </c>
      <c r="C73" s="20">
        <v>103.7</v>
      </c>
      <c r="D73" s="33">
        <v>43923</v>
      </c>
      <c r="E73" s="47" t="s">
        <v>79</v>
      </c>
      <c r="F73" s="48" t="s">
        <v>104</v>
      </c>
    </row>
    <row r="74" spans="2:6" ht="13.95" customHeight="1" x14ac:dyDescent="0.3">
      <c r="B74" s="45" t="s">
        <v>105</v>
      </c>
      <c r="C74" s="20">
        <v>292.95</v>
      </c>
      <c r="D74" s="33">
        <v>43924</v>
      </c>
      <c r="E74" s="47" t="s">
        <v>79</v>
      </c>
      <c r="F74" s="35" t="s">
        <v>106</v>
      </c>
    </row>
    <row r="75" spans="2:6" ht="13.95" customHeight="1" x14ac:dyDescent="0.3">
      <c r="B75" s="44" t="s">
        <v>107</v>
      </c>
      <c r="C75" s="20">
        <v>1572.35</v>
      </c>
      <c r="D75" s="33">
        <v>43928</v>
      </c>
      <c r="E75" s="47" t="s">
        <v>79</v>
      </c>
      <c r="F75" s="35" t="s">
        <v>108</v>
      </c>
    </row>
    <row r="76" spans="2:6" ht="13.95" customHeight="1" x14ac:dyDescent="0.3">
      <c r="B76" s="45" t="s">
        <v>109</v>
      </c>
      <c r="C76" s="20">
        <v>340</v>
      </c>
      <c r="D76" s="33">
        <v>43928</v>
      </c>
      <c r="E76" s="47" t="s">
        <v>13</v>
      </c>
      <c r="F76" s="35" t="s">
        <v>110</v>
      </c>
    </row>
    <row r="77" spans="2:6" ht="13.95" customHeight="1" x14ac:dyDescent="0.3">
      <c r="B77" s="45" t="s">
        <v>105</v>
      </c>
      <c r="C77" s="20">
        <v>257.36</v>
      </c>
      <c r="D77" s="33">
        <v>43930</v>
      </c>
      <c r="E77" s="47" t="s">
        <v>79</v>
      </c>
      <c r="F77" s="35" t="s">
        <v>111</v>
      </c>
    </row>
    <row r="78" spans="2:6" ht="13.95" customHeight="1" x14ac:dyDescent="0.3">
      <c r="B78" s="45" t="s">
        <v>112</v>
      </c>
      <c r="C78" s="20">
        <v>928.99</v>
      </c>
      <c r="D78" s="33">
        <v>43935</v>
      </c>
      <c r="E78" s="47" t="s">
        <v>79</v>
      </c>
      <c r="F78" s="48" t="s">
        <v>113</v>
      </c>
    </row>
    <row r="79" spans="2:6" s="59" customFormat="1" ht="13.95" customHeight="1" x14ac:dyDescent="0.3">
      <c r="B79" s="45" t="s">
        <v>112</v>
      </c>
      <c r="C79" s="20">
        <v>1041.4000000000001</v>
      </c>
      <c r="D79" s="33">
        <v>43935</v>
      </c>
      <c r="E79" s="47" t="s">
        <v>79</v>
      </c>
      <c r="F79" s="48" t="s">
        <v>114</v>
      </c>
    </row>
    <row r="80" spans="2:6" s="59" customFormat="1" ht="13.95" customHeight="1" x14ac:dyDescent="0.3">
      <c r="B80" s="45" t="s">
        <v>112</v>
      </c>
      <c r="C80" s="20">
        <v>2721.53</v>
      </c>
      <c r="D80" s="33">
        <v>43935</v>
      </c>
      <c r="E80" s="47" t="s">
        <v>79</v>
      </c>
      <c r="F80" s="48" t="s">
        <v>115</v>
      </c>
    </row>
    <row r="81" spans="2:6" s="59" customFormat="1" ht="13.95" customHeight="1" x14ac:dyDescent="0.3">
      <c r="B81" s="45" t="s">
        <v>107</v>
      </c>
      <c r="C81" s="20">
        <v>853.11</v>
      </c>
      <c r="D81" s="33">
        <v>43935</v>
      </c>
      <c r="E81" s="47" t="s">
        <v>79</v>
      </c>
      <c r="F81" s="48" t="s">
        <v>116</v>
      </c>
    </row>
    <row r="82" spans="2:6" s="59" customFormat="1" ht="13.95" customHeight="1" x14ac:dyDescent="0.3">
      <c r="B82" s="45" t="s">
        <v>109</v>
      </c>
      <c r="C82" s="20">
        <v>360</v>
      </c>
      <c r="D82" s="33">
        <v>43935</v>
      </c>
      <c r="E82" s="47" t="s">
        <v>13</v>
      </c>
      <c r="F82" s="48" t="s">
        <v>117</v>
      </c>
    </row>
    <row r="83" spans="2:6" s="59" customFormat="1" ht="13.95" customHeight="1" x14ac:dyDescent="0.3">
      <c r="B83" s="45" t="s">
        <v>105</v>
      </c>
      <c r="C83" s="20">
        <v>385.12</v>
      </c>
      <c r="D83" s="33">
        <v>43938</v>
      </c>
      <c r="E83" s="47" t="s">
        <v>79</v>
      </c>
      <c r="F83" s="48" t="s">
        <v>118</v>
      </c>
    </row>
    <row r="84" spans="2:6" s="59" customFormat="1" ht="13.95" customHeight="1" x14ac:dyDescent="0.3">
      <c r="B84" s="45" t="s">
        <v>109</v>
      </c>
      <c r="C84" s="20">
        <v>260</v>
      </c>
      <c r="D84" s="33">
        <v>43941</v>
      </c>
      <c r="E84" s="47" t="s">
        <v>13</v>
      </c>
      <c r="F84" s="48" t="s">
        <v>119</v>
      </c>
    </row>
    <row r="85" spans="2:6" s="59" customFormat="1" ht="13.95" customHeight="1" x14ac:dyDescent="0.3">
      <c r="B85" s="45" t="s">
        <v>99</v>
      </c>
      <c r="C85" s="20">
        <v>2051.2800000000002</v>
      </c>
      <c r="D85" s="33">
        <v>43941</v>
      </c>
      <c r="E85" s="47" t="s">
        <v>13</v>
      </c>
      <c r="F85" s="48" t="s">
        <v>120</v>
      </c>
    </row>
    <row r="86" spans="2:6" s="59" customFormat="1" ht="13.95" customHeight="1" x14ac:dyDescent="0.3">
      <c r="B86" s="45" t="s">
        <v>105</v>
      </c>
      <c r="C86" s="20">
        <v>240.87</v>
      </c>
      <c r="D86" s="33">
        <v>43945</v>
      </c>
      <c r="E86" s="47" t="s">
        <v>79</v>
      </c>
      <c r="F86" s="48" t="s">
        <v>121</v>
      </c>
    </row>
    <row r="87" spans="2:6" s="59" customFormat="1" ht="13.95" customHeight="1" x14ac:dyDescent="0.3">
      <c r="B87" s="45" t="s">
        <v>109</v>
      </c>
      <c r="C87" s="20">
        <v>360</v>
      </c>
      <c r="D87" s="33">
        <v>43949</v>
      </c>
      <c r="E87" s="47" t="s">
        <v>13</v>
      </c>
      <c r="F87" s="48" t="s">
        <v>122</v>
      </c>
    </row>
    <row r="88" spans="2:6" s="59" customFormat="1" ht="13.95" customHeight="1" x14ac:dyDescent="0.3">
      <c r="B88" s="45" t="s">
        <v>107</v>
      </c>
      <c r="C88" s="20">
        <v>275.99</v>
      </c>
      <c r="D88" s="33">
        <v>43950</v>
      </c>
      <c r="E88" s="47" t="s">
        <v>13</v>
      </c>
      <c r="F88" s="48" t="s">
        <v>123</v>
      </c>
    </row>
    <row r="89" spans="2:6" s="59" customFormat="1" ht="13.95" customHeight="1" x14ac:dyDescent="0.3">
      <c r="B89" s="45" t="s">
        <v>105</v>
      </c>
      <c r="C89" s="20">
        <v>487.49</v>
      </c>
      <c r="D89" s="33">
        <v>43951</v>
      </c>
      <c r="E89" s="47" t="s">
        <v>79</v>
      </c>
      <c r="F89" s="48" t="s">
        <v>124</v>
      </c>
    </row>
    <row r="90" spans="2:6" ht="13.95" customHeight="1" x14ac:dyDescent="0.3">
      <c r="B90" s="49"/>
      <c r="C90" s="50"/>
      <c r="D90" s="38"/>
      <c r="E90" s="60"/>
      <c r="F90" s="61"/>
    </row>
    <row r="91" spans="2:6" ht="13.95" customHeight="1" x14ac:dyDescent="0.3">
      <c r="B91" s="51" t="s">
        <v>125</v>
      </c>
      <c r="C91" s="23">
        <f>SUM(C92:C95)</f>
        <v>478.8</v>
      </c>
      <c r="D91" s="52"/>
      <c r="E91" s="53"/>
      <c r="F91" s="54"/>
    </row>
    <row r="92" spans="2:6" ht="13.95" customHeight="1" x14ac:dyDescent="0.3">
      <c r="B92" s="31" t="s">
        <v>126</v>
      </c>
      <c r="C92" s="20">
        <v>125.2</v>
      </c>
      <c r="D92" s="55">
        <v>43923</v>
      </c>
      <c r="E92" s="56" t="s">
        <v>13</v>
      </c>
      <c r="F92" s="46" t="s">
        <v>127</v>
      </c>
    </row>
    <row r="93" spans="2:6" ht="13.95" customHeight="1" x14ac:dyDescent="0.3">
      <c r="B93" s="31" t="s">
        <v>126</v>
      </c>
      <c r="C93" s="20">
        <v>193.6</v>
      </c>
      <c r="D93" s="55">
        <v>43923</v>
      </c>
      <c r="E93" s="56" t="s">
        <v>13</v>
      </c>
      <c r="F93" s="46" t="s">
        <v>128</v>
      </c>
    </row>
    <row r="94" spans="2:6" ht="13.95" customHeight="1" x14ac:dyDescent="0.3">
      <c r="B94" s="44" t="s">
        <v>129</v>
      </c>
      <c r="C94" s="20">
        <v>160</v>
      </c>
      <c r="D94" s="55">
        <v>43930</v>
      </c>
      <c r="E94" s="56" t="s">
        <v>13</v>
      </c>
      <c r="F94" s="46" t="s">
        <v>130</v>
      </c>
    </row>
    <row r="95" spans="2:6" ht="13.95" customHeight="1" x14ac:dyDescent="0.3">
      <c r="B95" s="62"/>
      <c r="C95" s="63"/>
      <c r="D95" s="17"/>
      <c r="E95" s="18"/>
      <c r="F95" s="19"/>
    </row>
    <row r="96" spans="2:6" ht="13.95" customHeight="1" x14ac:dyDescent="0.3">
      <c r="B96" s="51" t="s">
        <v>131</v>
      </c>
      <c r="C96" s="23">
        <f>SUM(C97:C98)</f>
        <v>386.63</v>
      </c>
      <c r="D96" s="52"/>
      <c r="E96" s="53"/>
      <c r="F96" s="54"/>
    </row>
    <row r="97" spans="2:6" ht="13.95" customHeight="1" x14ac:dyDescent="0.3">
      <c r="B97" s="42" t="s">
        <v>132</v>
      </c>
      <c r="C97" s="32">
        <v>386.63</v>
      </c>
      <c r="D97" s="17">
        <v>43924</v>
      </c>
      <c r="E97" s="18" t="s">
        <v>56</v>
      </c>
      <c r="F97" s="19" t="s">
        <v>133</v>
      </c>
    </row>
    <row r="98" spans="2:6" ht="13.95" customHeight="1" x14ac:dyDescent="0.3">
      <c r="B98" s="62"/>
      <c r="C98" s="63"/>
      <c r="D98" s="17"/>
      <c r="E98" s="18"/>
      <c r="F98" s="19"/>
    </row>
    <row r="99" spans="2:6" ht="13.95" customHeight="1" x14ac:dyDescent="0.3">
      <c r="B99" s="51" t="s">
        <v>134</v>
      </c>
      <c r="C99" s="23">
        <f>SUM(C100:C101)</f>
        <v>2500</v>
      </c>
      <c r="D99" s="52"/>
      <c r="E99" s="53"/>
      <c r="F99" s="54"/>
    </row>
    <row r="100" spans="2:6" ht="13.95" customHeight="1" x14ac:dyDescent="0.3">
      <c r="B100" s="42" t="s">
        <v>135</v>
      </c>
      <c r="C100" s="32">
        <v>2500</v>
      </c>
      <c r="D100" s="17">
        <v>43943</v>
      </c>
      <c r="E100" s="18" t="s">
        <v>136</v>
      </c>
      <c r="F100" s="19" t="s">
        <v>137</v>
      </c>
    </row>
    <row r="101" spans="2:6" ht="13.95" customHeight="1" x14ac:dyDescent="0.3">
      <c r="B101" s="64"/>
      <c r="C101" s="37"/>
      <c r="D101" s="65"/>
      <c r="E101" s="66"/>
      <c r="F101" s="67"/>
    </row>
    <row r="102" spans="2:6" ht="13.95" customHeight="1" x14ac:dyDescent="0.3">
      <c r="B102" s="51" t="s">
        <v>138</v>
      </c>
      <c r="C102" s="23">
        <f>SUM(C103:C106)</f>
        <v>12476.480000000001</v>
      </c>
      <c r="D102" s="52"/>
      <c r="E102" s="53"/>
      <c r="F102" s="54"/>
    </row>
    <row r="103" spans="2:6" ht="13.95" customHeight="1" x14ac:dyDescent="0.3">
      <c r="B103" s="62" t="s">
        <v>139</v>
      </c>
      <c r="C103" s="32">
        <v>5364.2</v>
      </c>
      <c r="D103" s="33">
        <v>43935</v>
      </c>
      <c r="E103" s="34" t="s">
        <v>13</v>
      </c>
      <c r="F103" s="68" t="s">
        <v>140</v>
      </c>
    </row>
    <row r="104" spans="2:6" ht="13.95" customHeight="1" x14ac:dyDescent="0.3">
      <c r="B104" s="62" t="s">
        <v>141</v>
      </c>
      <c r="C104" s="32">
        <v>7020.27</v>
      </c>
      <c r="D104" s="33">
        <v>43936</v>
      </c>
      <c r="E104" s="34" t="s">
        <v>13</v>
      </c>
      <c r="F104" s="35" t="s">
        <v>142</v>
      </c>
    </row>
    <row r="105" spans="2:6" ht="13.95" customHeight="1" x14ac:dyDescent="0.3">
      <c r="B105" s="62" t="s">
        <v>141</v>
      </c>
      <c r="C105" s="32">
        <v>92.01</v>
      </c>
      <c r="D105" s="33">
        <v>43936</v>
      </c>
      <c r="E105" s="34" t="s">
        <v>13</v>
      </c>
      <c r="F105" s="35" t="s">
        <v>143</v>
      </c>
    </row>
    <row r="106" spans="2:6" ht="13.95" customHeight="1" x14ac:dyDescent="0.3">
      <c r="B106" s="62"/>
      <c r="C106" s="63"/>
      <c r="D106" s="33"/>
      <c r="E106" s="34"/>
      <c r="F106" s="35"/>
    </row>
    <row r="107" spans="2:6" ht="13.95" customHeight="1" x14ac:dyDescent="0.3">
      <c r="B107" s="51" t="s">
        <v>144</v>
      </c>
      <c r="C107" s="23">
        <f>SUM(C108:C112)</f>
        <v>1113</v>
      </c>
      <c r="D107" s="52"/>
      <c r="E107" s="53"/>
      <c r="F107" s="54"/>
    </row>
    <row r="108" spans="2:6" ht="13.95" customHeight="1" x14ac:dyDescent="0.3">
      <c r="B108" s="31" t="s">
        <v>145</v>
      </c>
      <c r="C108" s="20">
        <v>272</v>
      </c>
      <c r="D108" s="33">
        <v>43927</v>
      </c>
      <c r="E108" s="34" t="s">
        <v>13</v>
      </c>
      <c r="F108" s="35" t="s">
        <v>146</v>
      </c>
    </row>
    <row r="109" spans="2:6" ht="13.95" customHeight="1" x14ac:dyDescent="0.3">
      <c r="B109" s="31" t="s">
        <v>145</v>
      </c>
      <c r="C109" s="20">
        <v>272</v>
      </c>
      <c r="D109" s="33">
        <v>43943</v>
      </c>
      <c r="E109" s="34" t="s">
        <v>13</v>
      </c>
      <c r="F109" s="35" t="s">
        <v>147</v>
      </c>
    </row>
    <row r="110" spans="2:6" ht="13.95" customHeight="1" x14ac:dyDescent="0.3">
      <c r="B110" s="31" t="s">
        <v>145</v>
      </c>
      <c r="C110" s="20">
        <v>297</v>
      </c>
      <c r="D110" s="33">
        <v>43943</v>
      </c>
      <c r="E110" s="34" t="s">
        <v>13</v>
      </c>
      <c r="F110" s="35" t="s">
        <v>148</v>
      </c>
    </row>
    <row r="111" spans="2:6" ht="13.95" customHeight="1" x14ac:dyDescent="0.3">
      <c r="B111" s="31" t="s">
        <v>145</v>
      </c>
      <c r="C111" s="20">
        <v>272</v>
      </c>
      <c r="D111" s="33">
        <v>43943</v>
      </c>
      <c r="E111" s="34" t="s">
        <v>13</v>
      </c>
      <c r="F111" s="35" t="s">
        <v>149</v>
      </c>
    </row>
    <row r="112" spans="2:6" ht="13.95" customHeight="1" x14ac:dyDescent="0.3">
      <c r="B112" s="45"/>
      <c r="C112" s="58"/>
      <c r="D112" s="33"/>
      <c r="E112" s="34"/>
      <c r="F112" s="35"/>
    </row>
    <row r="113" spans="2:6" ht="13.95" customHeight="1" x14ac:dyDescent="0.3">
      <c r="B113" s="51" t="s">
        <v>150</v>
      </c>
      <c r="C113" s="23">
        <f>SUM(C114:C116)</f>
        <v>3193.5200000000004</v>
      </c>
      <c r="D113" s="52"/>
      <c r="E113" s="53"/>
      <c r="F113" s="54"/>
    </row>
    <row r="114" spans="2:6" ht="13.95" customHeight="1" x14ac:dyDescent="0.3">
      <c r="B114" s="44" t="s">
        <v>151</v>
      </c>
      <c r="C114" s="20">
        <v>1424.13</v>
      </c>
      <c r="D114" s="33">
        <v>43944</v>
      </c>
      <c r="E114" s="34" t="s">
        <v>19</v>
      </c>
      <c r="F114" s="35" t="s">
        <v>152</v>
      </c>
    </row>
    <row r="115" spans="2:6" ht="13.95" customHeight="1" x14ac:dyDescent="0.3">
      <c r="B115" s="45" t="s">
        <v>151</v>
      </c>
      <c r="C115" s="20">
        <v>1769.39</v>
      </c>
      <c r="D115" s="33">
        <v>43944</v>
      </c>
      <c r="E115" s="34" t="s">
        <v>19</v>
      </c>
      <c r="F115" s="35" t="s">
        <v>153</v>
      </c>
    </row>
    <row r="116" spans="2:6" ht="13.95" customHeight="1" x14ac:dyDescent="0.3">
      <c r="B116" s="42"/>
      <c r="C116" s="20"/>
      <c r="D116" s="55"/>
      <c r="E116" s="56"/>
      <c r="F116" s="70"/>
    </row>
    <row r="117" spans="2:6" ht="13.95" customHeight="1" x14ac:dyDescent="0.3">
      <c r="B117" s="122" t="s">
        <v>154</v>
      </c>
      <c r="C117" s="103">
        <f>SUM(C118,C130)</f>
        <v>6143.36</v>
      </c>
      <c r="D117" s="102"/>
      <c r="E117" s="104"/>
      <c r="F117" s="123"/>
    </row>
    <row r="118" spans="2:6" ht="13.95" customHeight="1" x14ac:dyDescent="0.3">
      <c r="B118" s="51" t="s">
        <v>155</v>
      </c>
      <c r="C118" s="23">
        <f>SUM(C119:C128)</f>
        <v>4753.3599999999997</v>
      </c>
      <c r="D118" s="52"/>
      <c r="E118" s="53"/>
      <c r="F118" s="54"/>
    </row>
    <row r="119" spans="2:6" ht="13.95" customHeight="1" x14ac:dyDescent="0.3">
      <c r="B119" s="31" t="s">
        <v>156</v>
      </c>
      <c r="C119" s="20">
        <v>16.649999999999999</v>
      </c>
      <c r="D119" s="33">
        <v>43924</v>
      </c>
      <c r="E119" s="34" t="s">
        <v>19</v>
      </c>
      <c r="F119" s="35" t="s">
        <v>157</v>
      </c>
    </row>
    <row r="120" spans="2:6" ht="13.95" customHeight="1" x14ac:dyDescent="0.3">
      <c r="B120" s="44" t="s">
        <v>97</v>
      </c>
      <c r="C120" s="20">
        <v>211</v>
      </c>
      <c r="D120" s="55">
        <v>43930</v>
      </c>
      <c r="E120" s="56" t="s">
        <v>19</v>
      </c>
      <c r="F120" s="46" t="s">
        <v>158</v>
      </c>
    </row>
    <row r="121" spans="2:6" ht="13.95" customHeight="1" x14ac:dyDescent="0.3">
      <c r="B121" s="44" t="s">
        <v>159</v>
      </c>
      <c r="C121" s="20">
        <v>272.5</v>
      </c>
      <c r="D121" s="55">
        <v>43935</v>
      </c>
      <c r="E121" s="56" t="s">
        <v>13</v>
      </c>
      <c r="F121" s="46" t="s">
        <v>160</v>
      </c>
    </row>
    <row r="122" spans="2:6" ht="13.95" customHeight="1" x14ac:dyDescent="0.3">
      <c r="B122" s="44" t="s">
        <v>161</v>
      </c>
      <c r="C122" s="20">
        <v>340</v>
      </c>
      <c r="D122" s="55">
        <v>43943</v>
      </c>
      <c r="E122" s="56" t="s">
        <v>19</v>
      </c>
      <c r="F122" s="46" t="s">
        <v>162</v>
      </c>
    </row>
    <row r="123" spans="2:6" ht="13.95" customHeight="1" x14ac:dyDescent="0.3">
      <c r="B123" s="44" t="s">
        <v>163</v>
      </c>
      <c r="C123" s="20">
        <v>1150.01</v>
      </c>
      <c r="D123" s="55">
        <v>43943</v>
      </c>
      <c r="E123" s="56" t="s">
        <v>19</v>
      </c>
      <c r="F123" s="46" t="s">
        <v>164</v>
      </c>
    </row>
    <row r="124" spans="2:6" ht="13.95" customHeight="1" x14ac:dyDescent="0.3">
      <c r="B124" s="44" t="s">
        <v>165</v>
      </c>
      <c r="C124" s="20">
        <v>106.2</v>
      </c>
      <c r="D124" s="55">
        <v>43943</v>
      </c>
      <c r="E124" s="56" t="s">
        <v>19</v>
      </c>
      <c r="F124" s="46" t="s">
        <v>166</v>
      </c>
    </row>
    <row r="125" spans="2:6" ht="13.95" customHeight="1" x14ac:dyDescent="0.3">
      <c r="B125" s="44" t="s">
        <v>97</v>
      </c>
      <c r="C125" s="20">
        <v>835</v>
      </c>
      <c r="D125" s="55">
        <v>43944</v>
      </c>
      <c r="E125" s="56" t="s">
        <v>19</v>
      </c>
      <c r="F125" s="46" t="s">
        <v>167</v>
      </c>
    </row>
    <row r="126" spans="2:6" ht="13.95" customHeight="1" x14ac:dyDescent="0.3">
      <c r="B126" s="44" t="s">
        <v>168</v>
      </c>
      <c r="C126" s="20">
        <v>400</v>
      </c>
      <c r="D126" s="55">
        <v>43944</v>
      </c>
      <c r="E126" s="56" t="s">
        <v>13</v>
      </c>
      <c r="F126" s="46" t="s">
        <v>169</v>
      </c>
    </row>
    <row r="127" spans="2:6" ht="13.95" customHeight="1" x14ac:dyDescent="0.3">
      <c r="B127" s="44" t="s">
        <v>170</v>
      </c>
      <c r="C127" s="20">
        <v>1132</v>
      </c>
      <c r="D127" s="55">
        <v>43945</v>
      </c>
      <c r="E127" s="56" t="s">
        <v>13</v>
      </c>
      <c r="F127" s="46" t="s">
        <v>171</v>
      </c>
    </row>
    <row r="128" spans="2:6" ht="13.95" customHeight="1" x14ac:dyDescent="0.3">
      <c r="B128" s="44" t="s">
        <v>172</v>
      </c>
      <c r="C128" s="20">
        <v>290</v>
      </c>
      <c r="D128" s="55">
        <v>43948</v>
      </c>
      <c r="E128" s="56" t="s">
        <v>13</v>
      </c>
      <c r="F128" s="46" t="s">
        <v>173</v>
      </c>
    </row>
    <row r="129" spans="2:6" ht="13.95" customHeight="1" x14ac:dyDescent="0.3">
      <c r="B129" s="31"/>
      <c r="C129" s="20"/>
      <c r="D129" s="55"/>
      <c r="E129" s="56"/>
      <c r="F129" s="46"/>
    </row>
    <row r="130" spans="2:6" ht="13.95" customHeight="1" x14ac:dyDescent="0.3">
      <c r="B130" s="51" t="s">
        <v>174</v>
      </c>
      <c r="C130" s="23">
        <f>SUM(C131:C134)</f>
        <v>1390</v>
      </c>
      <c r="D130" s="52"/>
      <c r="E130" s="53"/>
      <c r="F130" s="54"/>
    </row>
    <row r="131" spans="2:6" ht="13.95" customHeight="1" x14ac:dyDescent="0.3">
      <c r="B131" s="31" t="s">
        <v>170</v>
      </c>
      <c r="C131" s="20">
        <v>270</v>
      </c>
      <c r="D131" s="55">
        <v>43944</v>
      </c>
      <c r="E131" s="56" t="s">
        <v>13</v>
      </c>
      <c r="F131" s="46" t="s">
        <v>175</v>
      </c>
    </row>
    <row r="132" spans="2:6" ht="13.95" customHeight="1" x14ac:dyDescent="0.3">
      <c r="B132" s="44" t="s">
        <v>176</v>
      </c>
      <c r="C132" s="20">
        <v>580</v>
      </c>
      <c r="D132" s="55">
        <v>43944</v>
      </c>
      <c r="E132" s="56" t="s">
        <v>13</v>
      </c>
      <c r="F132" s="46" t="s">
        <v>177</v>
      </c>
    </row>
    <row r="133" spans="2:6" ht="13.95" customHeight="1" x14ac:dyDescent="0.3">
      <c r="B133" s="31" t="s">
        <v>176</v>
      </c>
      <c r="C133" s="20">
        <v>540</v>
      </c>
      <c r="D133" s="55">
        <v>43945</v>
      </c>
      <c r="E133" s="56" t="s">
        <v>13</v>
      </c>
      <c r="F133" s="46" t="s">
        <v>178</v>
      </c>
    </row>
    <row r="134" spans="2:6" ht="13.95" customHeight="1" x14ac:dyDescent="0.3">
      <c r="B134" s="42"/>
      <c r="C134" s="20"/>
      <c r="D134" s="55"/>
      <c r="E134" s="56"/>
      <c r="F134" s="46"/>
    </row>
    <row r="135" spans="2:6" ht="13.95" customHeight="1" x14ac:dyDescent="0.3">
      <c r="B135" s="122" t="s">
        <v>179</v>
      </c>
      <c r="C135" s="103">
        <f>SUM(C136,C138,C141,C147)</f>
        <v>5945.93</v>
      </c>
      <c r="D135" s="102"/>
      <c r="E135" s="104"/>
      <c r="F135" s="123"/>
    </row>
    <row r="136" spans="2:6" ht="13.95" customHeight="1" x14ac:dyDescent="0.3">
      <c r="B136" s="51" t="s">
        <v>180</v>
      </c>
      <c r="C136" s="23">
        <f>SUM(C137)</f>
        <v>0</v>
      </c>
      <c r="D136" s="52"/>
      <c r="E136" s="53"/>
      <c r="F136" s="54"/>
    </row>
    <row r="137" spans="2:6" ht="13.95" customHeight="1" x14ac:dyDescent="0.3">
      <c r="B137" s="42"/>
      <c r="C137" s="69"/>
      <c r="D137" s="55"/>
      <c r="E137" s="56"/>
      <c r="F137" s="70"/>
    </row>
    <row r="138" spans="2:6" ht="13.95" customHeight="1" x14ac:dyDescent="0.3">
      <c r="B138" s="51" t="s">
        <v>181</v>
      </c>
      <c r="C138" s="23">
        <f>SUM(C139:C140)</f>
        <v>0</v>
      </c>
      <c r="D138" s="52"/>
      <c r="E138" s="53"/>
      <c r="F138" s="54"/>
    </row>
    <row r="139" spans="2:6" ht="13.95" customHeight="1" x14ac:dyDescent="0.3">
      <c r="B139" s="71"/>
      <c r="C139" s="72"/>
      <c r="D139" s="73"/>
      <c r="E139" s="74"/>
      <c r="F139" s="75"/>
    </row>
    <row r="140" spans="2:6" ht="13.95" customHeight="1" x14ac:dyDescent="0.3">
      <c r="B140" s="42"/>
      <c r="C140" s="20"/>
      <c r="D140" s="55"/>
      <c r="E140" s="56"/>
      <c r="F140" s="46"/>
    </row>
    <row r="141" spans="2:6" ht="13.95" customHeight="1" x14ac:dyDescent="0.3">
      <c r="B141" s="51" t="s">
        <v>182</v>
      </c>
      <c r="C141" s="23">
        <f>SUM(C142:C146)</f>
        <v>4865.13</v>
      </c>
      <c r="D141" s="52"/>
      <c r="E141" s="53"/>
      <c r="F141" s="54"/>
    </row>
    <row r="142" spans="2:6" ht="13.95" customHeight="1" x14ac:dyDescent="0.3">
      <c r="B142" s="42" t="s">
        <v>183</v>
      </c>
      <c r="C142" s="76">
        <v>30.37</v>
      </c>
      <c r="D142" s="55">
        <v>43941</v>
      </c>
      <c r="E142" s="56" t="s">
        <v>42</v>
      </c>
      <c r="F142" s="70" t="s">
        <v>183</v>
      </c>
    </row>
    <row r="143" spans="2:6" ht="13.95" customHeight="1" x14ac:dyDescent="0.3">
      <c r="B143" s="44" t="s">
        <v>184</v>
      </c>
      <c r="C143" s="76">
        <v>94.17</v>
      </c>
      <c r="D143" s="55">
        <v>43941</v>
      </c>
      <c r="E143" s="56" t="s">
        <v>42</v>
      </c>
      <c r="F143" s="77" t="s">
        <v>184</v>
      </c>
    </row>
    <row r="144" spans="2:6" ht="13.95" customHeight="1" x14ac:dyDescent="0.3">
      <c r="B144" s="44" t="s">
        <v>185</v>
      </c>
      <c r="C144" s="76">
        <v>1156.24</v>
      </c>
      <c r="D144" s="55">
        <v>43941</v>
      </c>
      <c r="E144" s="56" t="s">
        <v>42</v>
      </c>
      <c r="F144" s="77" t="s">
        <v>185</v>
      </c>
    </row>
    <row r="145" spans="2:6" ht="13.95" customHeight="1" x14ac:dyDescent="0.3">
      <c r="B145" s="44" t="s">
        <v>186</v>
      </c>
      <c r="C145" s="76">
        <v>3584.35</v>
      </c>
      <c r="D145" s="55">
        <v>43941</v>
      </c>
      <c r="E145" s="56" t="s">
        <v>42</v>
      </c>
      <c r="F145" s="77" t="s">
        <v>186</v>
      </c>
    </row>
    <row r="146" spans="2:6" ht="13.95" customHeight="1" x14ac:dyDescent="0.3">
      <c r="B146" s="78"/>
      <c r="C146" s="79"/>
      <c r="D146" s="55"/>
      <c r="E146" s="56"/>
      <c r="F146" s="46"/>
    </row>
    <row r="147" spans="2:6" ht="13.95" customHeight="1" x14ac:dyDescent="0.3">
      <c r="B147" s="51" t="s">
        <v>187</v>
      </c>
      <c r="C147" s="23">
        <f>SUM(C148:C150)</f>
        <v>1080.8</v>
      </c>
      <c r="D147" s="52"/>
      <c r="E147" s="53"/>
      <c r="F147" s="54"/>
    </row>
    <row r="148" spans="2:6" ht="13.95" customHeight="1" x14ac:dyDescent="0.3">
      <c r="B148" s="45" t="s">
        <v>188</v>
      </c>
      <c r="C148" s="32">
        <v>944.45</v>
      </c>
      <c r="D148" s="38"/>
      <c r="E148" s="34"/>
      <c r="F148" s="40"/>
    </row>
    <row r="149" spans="2:6" ht="13.95" customHeight="1" x14ac:dyDescent="0.3">
      <c r="B149" s="45" t="s">
        <v>189</v>
      </c>
      <c r="C149" s="32">
        <v>84</v>
      </c>
      <c r="D149" s="33"/>
      <c r="E149" s="34"/>
      <c r="F149" s="35"/>
    </row>
    <row r="150" spans="2:6" ht="13.95" customHeight="1" x14ac:dyDescent="0.3">
      <c r="B150" s="42" t="s">
        <v>190</v>
      </c>
      <c r="C150" s="32">
        <v>52.35</v>
      </c>
      <c r="D150" s="33"/>
      <c r="E150" s="34"/>
      <c r="F150" s="40"/>
    </row>
    <row r="151" spans="2:6" ht="13.95" customHeight="1" x14ac:dyDescent="0.3">
      <c r="B151" s="122" t="s">
        <v>191</v>
      </c>
      <c r="C151" s="103">
        <f>SUM(C152:C153)</f>
        <v>0</v>
      </c>
      <c r="D151" s="102"/>
      <c r="E151" s="104"/>
      <c r="F151" s="123"/>
    </row>
    <row r="152" spans="2:6" s="80" customFormat="1" ht="13.95" customHeight="1" x14ac:dyDescent="0.3">
      <c r="B152" s="45"/>
      <c r="C152" s="20"/>
      <c r="D152" s="33"/>
      <c r="E152" s="81"/>
      <c r="F152" s="35"/>
    </row>
    <row r="153" spans="2:6" ht="13.95" customHeight="1" x14ac:dyDescent="0.3">
      <c r="B153" s="45"/>
      <c r="C153" s="58"/>
      <c r="D153" s="33"/>
      <c r="E153" s="81"/>
      <c r="F153" s="35"/>
    </row>
    <row r="154" spans="2:6" ht="13.95" customHeight="1" x14ac:dyDescent="0.3">
      <c r="B154" s="122" t="s">
        <v>192</v>
      </c>
      <c r="C154" s="103">
        <f>SUM(C155:C155)</f>
        <v>7162.17</v>
      </c>
      <c r="D154" s="102"/>
      <c r="E154" s="104"/>
      <c r="F154" s="123"/>
    </row>
    <row r="155" spans="2:6" ht="13.95" customHeight="1" x14ac:dyDescent="0.3">
      <c r="B155" s="42" t="s">
        <v>193</v>
      </c>
      <c r="C155" s="20">
        <v>7162.17</v>
      </c>
      <c r="D155" s="55">
        <v>43944</v>
      </c>
      <c r="E155" s="56" t="s">
        <v>194</v>
      </c>
      <c r="F155" s="46" t="s">
        <v>195</v>
      </c>
    </row>
    <row r="156" spans="2:6" ht="13.95" customHeight="1" x14ac:dyDescent="0.3">
      <c r="B156" s="42"/>
      <c r="C156" s="20"/>
      <c r="D156" s="55"/>
      <c r="E156" s="56"/>
      <c r="F156" s="46"/>
    </row>
    <row r="157" spans="2:6" ht="13.95" customHeight="1" x14ac:dyDescent="0.3">
      <c r="B157" s="122" t="s">
        <v>196</v>
      </c>
      <c r="C157" s="103">
        <f>SUM(C158:C158)</f>
        <v>0</v>
      </c>
      <c r="D157" s="102"/>
      <c r="E157" s="104"/>
      <c r="F157" s="123"/>
    </row>
    <row r="158" spans="2:6" ht="13.95" customHeight="1" x14ac:dyDescent="0.3">
      <c r="B158" s="44"/>
      <c r="C158" s="107"/>
      <c r="D158" s="55"/>
      <c r="E158" s="56"/>
      <c r="F158" s="46"/>
    </row>
    <row r="159" spans="2:6" ht="13.95" customHeight="1" x14ac:dyDescent="0.3">
      <c r="B159" s="45"/>
      <c r="C159" s="58"/>
      <c r="D159" s="33"/>
      <c r="E159" s="81"/>
      <c r="F159" s="35"/>
    </row>
    <row r="160" spans="2:6" ht="13.95" customHeight="1" x14ac:dyDescent="0.3">
      <c r="B160" s="122" t="s">
        <v>197</v>
      </c>
      <c r="C160" s="103">
        <f>SUM(C161:C169)</f>
        <v>120690.78</v>
      </c>
      <c r="D160" s="102"/>
      <c r="E160" s="104"/>
      <c r="F160" s="123"/>
    </row>
    <row r="161" spans="2:6" ht="13.95" customHeight="1" x14ac:dyDescent="0.3">
      <c r="B161" s="31" t="s">
        <v>198</v>
      </c>
      <c r="C161" s="76">
        <v>3848.26</v>
      </c>
      <c r="D161" s="33">
        <v>43935</v>
      </c>
      <c r="E161" s="34" t="s">
        <v>19</v>
      </c>
      <c r="F161" s="41" t="s">
        <v>199</v>
      </c>
    </row>
    <row r="162" spans="2:6" ht="13.95" customHeight="1" x14ac:dyDescent="0.3">
      <c r="B162" s="45" t="s">
        <v>198</v>
      </c>
      <c r="C162" s="76">
        <v>1272.52</v>
      </c>
      <c r="D162" s="33">
        <v>43935</v>
      </c>
      <c r="E162" s="81" t="s">
        <v>19</v>
      </c>
      <c r="F162" s="35" t="s">
        <v>200</v>
      </c>
    </row>
    <row r="163" spans="2:6" ht="13.95" customHeight="1" x14ac:dyDescent="0.3">
      <c r="B163" s="45" t="s">
        <v>201</v>
      </c>
      <c r="C163" s="76">
        <v>49600</v>
      </c>
      <c r="D163" s="33">
        <v>43935</v>
      </c>
      <c r="E163" s="81" t="s">
        <v>13</v>
      </c>
      <c r="F163" s="35" t="s">
        <v>202</v>
      </c>
    </row>
    <row r="164" spans="2:6" ht="13.95" customHeight="1" x14ac:dyDescent="0.3">
      <c r="B164" s="45" t="s">
        <v>203</v>
      </c>
      <c r="C164" s="76">
        <v>4000</v>
      </c>
      <c r="D164" s="33">
        <v>43936</v>
      </c>
      <c r="E164" s="81" t="s">
        <v>13</v>
      </c>
      <c r="F164" s="35" t="s">
        <v>204</v>
      </c>
    </row>
    <row r="165" spans="2:6" ht="13.95" customHeight="1" x14ac:dyDescent="0.3">
      <c r="B165" s="45" t="s">
        <v>205</v>
      </c>
      <c r="C165" s="76">
        <v>27900</v>
      </c>
      <c r="D165" s="33">
        <v>43943</v>
      </c>
      <c r="E165" s="81" t="s">
        <v>13</v>
      </c>
      <c r="F165" s="35" t="s">
        <v>206</v>
      </c>
    </row>
    <row r="166" spans="2:6" ht="13.95" customHeight="1" x14ac:dyDescent="0.3">
      <c r="B166" s="31" t="s">
        <v>207</v>
      </c>
      <c r="C166" s="76">
        <v>5800</v>
      </c>
      <c r="D166" s="33">
        <v>43944</v>
      </c>
      <c r="E166" s="81" t="s">
        <v>13</v>
      </c>
      <c r="F166" s="35" t="s">
        <v>208</v>
      </c>
    </row>
    <row r="167" spans="2:6" ht="13.95" customHeight="1" x14ac:dyDescent="0.3">
      <c r="B167" s="45" t="s">
        <v>209</v>
      </c>
      <c r="C167" s="76">
        <v>18770</v>
      </c>
      <c r="D167" s="33">
        <v>43944</v>
      </c>
      <c r="E167" s="81" t="s">
        <v>13</v>
      </c>
      <c r="F167" s="35" t="s">
        <v>210</v>
      </c>
    </row>
    <row r="168" spans="2:6" ht="13.95" customHeight="1" x14ac:dyDescent="0.3">
      <c r="B168" s="45" t="s">
        <v>211</v>
      </c>
      <c r="C168" s="76">
        <v>9500</v>
      </c>
      <c r="D168" s="33">
        <v>43949</v>
      </c>
      <c r="E168" s="81" t="s">
        <v>13</v>
      </c>
      <c r="F168" s="35" t="s">
        <v>212</v>
      </c>
    </row>
    <row r="169" spans="2:6" ht="13.95" customHeight="1" x14ac:dyDescent="0.3">
      <c r="B169" s="45"/>
      <c r="C169" s="58"/>
      <c r="D169" s="33"/>
      <c r="E169" s="81"/>
      <c r="F169" s="35"/>
    </row>
    <row r="170" spans="2:6" ht="13.95" customHeight="1" x14ac:dyDescent="0.3">
      <c r="B170" s="122" t="s">
        <v>213</v>
      </c>
      <c r="C170" s="103">
        <f>SUM(C171:C172)</f>
        <v>198</v>
      </c>
      <c r="D170" s="102"/>
      <c r="E170" s="104"/>
      <c r="F170" s="123"/>
    </row>
    <row r="171" spans="2:6" ht="13.95" customHeight="1" x14ac:dyDescent="0.3">
      <c r="B171" s="45" t="s">
        <v>214</v>
      </c>
      <c r="C171" s="108">
        <v>198</v>
      </c>
      <c r="D171" s="55">
        <v>43941</v>
      </c>
      <c r="E171" s="56" t="s">
        <v>19</v>
      </c>
      <c r="F171" s="46" t="s">
        <v>215</v>
      </c>
    </row>
    <row r="172" spans="2:6" ht="13.95" customHeight="1" x14ac:dyDescent="0.3">
      <c r="B172" s="45"/>
      <c r="C172" s="109"/>
      <c r="D172" s="33"/>
      <c r="E172" s="34"/>
      <c r="F172" s="35"/>
    </row>
    <row r="173" spans="2:6" ht="13.95" customHeight="1" x14ac:dyDescent="0.3">
      <c r="B173" s="124" t="s">
        <v>216</v>
      </c>
      <c r="C173" s="103">
        <f>SUM(C7,C35,C66,C117,C135,C151,C154,C157,C160,C170)</f>
        <v>480435.52999999991</v>
      </c>
      <c r="D173" s="106"/>
      <c r="E173" s="105"/>
      <c r="F173" s="125"/>
    </row>
    <row r="174" spans="2:6" ht="13.95" customHeight="1" x14ac:dyDescent="0.3">
      <c r="B174" s="126"/>
      <c r="C174" s="111"/>
      <c r="D174" s="112"/>
      <c r="E174" s="110"/>
      <c r="F174" s="127"/>
    </row>
    <row r="175" spans="2:6" ht="13.95" customHeight="1" x14ac:dyDescent="0.3">
      <c r="B175" s="124" t="s">
        <v>217</v>
      </c>
      <c r="C175" s="103">
        <f>SUM(C176:C179)</f>
        <v>457421.96</v>
      </c>
      <c r="D175" s="106"/>
      <c r="E175" s="105"/>
      <c r="F175" s="125"/>
    </row>
    <row r="176" spans="2:6" ht="13.95" customHeight="1" x14ac:dyDescent="0.3">
      <c r="B176" s="27" t="s">
        <v>218</v>
      </c>
      <c r="C176" s="20">
        <v>110421.96</v>
      </c>
      <c r="D176" s="28">
        <v>43929</v>
      </c>
      <c r="E176" s="29" t="s">
        <v>136</v>
      </c>
      <c r="F176" s="30" t="s">
        <v>219</v>
      </c>
    </row>
    <row r="177" spans="2:6" ht="13.95" customHeight="1" x14ac:dyDescent="0.3">
      <c r="B177" s="27" t="s">
        <v>220</v>
      </c>
      <c r="C177" s="113">
        <v>67000</v>
      </c>
      <c r="D177" s="28">
        <v>43934</v>
      </c>
      <c r="E177" s="29" t="s">
        <v>136</v>
      </c>
      <c r="F177" s="30" t="s">
        <v>219</v>
      </c>
    </row>
    <row r="178" spans="2:6" ht="13.95" customHeight="1" x14ac:dyDescent="0.3">
      <c r="B178" s="27" t="s">
        <v>221</v>
      </c>
      <c r="C178" s="113">
        <v>280000</v>
      </c>
      <c r="D178" s="28">
        <v>43941</v>
      </c>
      <c r="E178" s="29" t="s">
        <v>136</v>
      </c>
      <c r="F178" s="30" t="s">
        <v>219</v>
      </c>
    </row>
    <row r="179" spans="2:6" ht="13.95" customHeight="1" x14ac:dyDescent="0.3">
      <c r="B179" s="128"/>
      <c r="C179" s="115"/>
      <c r="D179" s="116"/>
      <c r="E179" s="114"/>
      <c r="F179" s="129"/>
    </row>
    <row r="180" spans="2:6" ht="13.95" customHeight="1" x14ac:dyDescent="0.3">
      <c r="B180" s="124" t="s">
        <v>222</v>
      </c>
      <c r="C180" s="103">
        <f>SUM(C181:C182)</f>
        <v>51728.780000000028</v>
      </c>
      <c r="D180" s="106"/>
      <c r="E180" s="105"/>
      <c r="F180" s="125"/>
    </row>
    <row r="181" spans="2:6" ht="13.95" customHeight="1" x14ac:dyDescent="0.3">
      <c r="B181" s="27" t="s">
        <v>223</v>
      </c>
      <c r="C181" s="20">
        <f>[1]MAR_2020!C176</f>
        <v>51728.780000000028</v>
      </c>
      <c r="D181" s="28">
        <v>43921</v>
      </c>
      <c r="E181" s="29"/>
      <c r="F181" s="30"/>
    </row>
    <row r="182" spans="2:6" ht="13.95" customHeight="1" x14ac:dyDescent="0.3">
      <c r="B182" s="27"/>
      <c r="C182" s="20"/>
      <c r="D182" s="28"/>
      <c r="E182" s="29"/>
      <c r="F182" s="30"/>
    </row>
    <row r="183" spans="2:6" ht="13.95" customHeight="1" thickBot="1" x14ac:dyDescent="0.35">
      <c r="B183" s="130" t="s">
        <v>224</v>
      </c>
      <c r="C183" s="131">
        <f>C175+C180-C173</f>
        <v>28715.210000000137</v>
      </c>
      <c r="D183" s="132"/>
      <c r="E183" s="133"/>
      <c r="F183" s="134"/>
    </row>
    <row r="184" spans="2:6" ht="13.95" customHeight="1" x14ac:dyDescent="0.3">
      <c r="B184" s="98"/>
      <c r="C184" s="99"/>
      <c r="D184" s="100"/>
      <c r="E184" s="101"/>
      <c r="F184" s="85"/>
    </row>
    <row r="185" spans="2:6" ht="13.95" customHeight="1" x14ac:dyDescent="0.3">
      <c r="B185" s="10" t="s">
        <v>225</v>
      </c>
      <c r="C185" s="82"/>
      <c r="D185" s="83"/>
      <c r="E185" s="84"/>
      <c r="F185" s="85"/>
    </row>
    <row r="186" spans="2:6" ht="13.95" customHeight="1" x14ac:dyDescent="0.3">
      <c r="B186" s="86" t="s">
        <v>226</v>
      </c>
      <c r="C186" s="87"/>
      <c r="D186" s="87"/>
      <c r="E186" s="87"/>
      <c r="F186" s="88"/>
    </row>
    <row r="187" spans="2:6" ht="13.95" customHeight="1" x14ac:dyDescent="0.3">
      <c r="B187" s="89" t="s">
        <v>227</v>
      </c>
      <c r="C187" s="90"/>
      <c r="D187" s="90"/>
      <c r="E187" s="90"/>
      <c r="F187" s="91"/>
    </row>
    <row r="188" spans="2:6" ht="13.95" customHeight="1" thickBot="1" x14ac:dyDescent="0.35">
      <c r="B188" s="92" t="s">
        <v>228</v>
      </c>
      <c r="C188" s="93"/>
      <c r="D188" s="93"/>
      <c r="E188" s="93"/>
      <c r="F188" s="94"/>
    </row>
    <row r="189" spans="2:6" ht="13.95" customHeight="1" x14ac:dyDescent="0.3"/>
    <row r="190" spans="2:6" ht="13.95" customHeight="1" x14ac:dyDescent="0.3"/>
  </sheetData>
  <mergeCells count="4">
    <mergeCell ref="B4:F4"/>
    <mergeCell ref="B186:F186"/>
    <mergeCell ref="B187:F187"/>
    <mergeCell ref="B188:F188"/>
  </mergeCells>
  <pageMargins left="0.511811024" right="0.511811024" top="0.78740157499999996" bottom="0.78740157499999996" header="0.31496062000000002" footer="0.3149606200000000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2023-02-02T22:31:18Z</cp:lastPrinted>
  <dcterms:created xsi:type="dcterms:W3CDTF">2023-02-02T22:26:31Z</dcterms:created>
  <dcterms:modified xsi:type="dcterms:W3CDTF">2023-02-02T22:31:47Z</dcterms:modified>
</cp:coreProperties>
</file>