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2\"/>
    </mc:Choice>
  </mc:AlternateContent>
  <xr:revisionPtr revIDLastSave="0" documentId="8_{57CC531C-1A05-41DF-B421-9134A3483DD6}" xr6:coauthVersionLast="47" xr6:coauthVersionMax="47" xr10:uidLastSave="{00000000-0000-0000-0000-000000000000}"/>
  <bookViews>
    <workbookView xWindow="-108" yWindow="-108" windowWidth="23256" windowHeight="12576" xr2:uid="{4F4C21E7-5EC9-4126-8A08-4F6C237624C2}"/>
  </bookViews>
  <sheets>
    <sheet name="Planilha1" sheetId="1" r:id="rId1"/>
  </sheets>
  <externalReferences>
    <externalReference r:id="rId2"/>
  </externalReferences>
  <definedNames>
    <definedName name="_xlnm.Print_Area" localSheetId="0">Planilha1!$A$1:$E$211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1" i="1" l="1"/>
  <c r="B200" i="1" s="1"/>
  <c r="B196" i="1"/>
  <c r="B193" i="1"/>
  <c r="B187" i="1"/>
  <c r="B179" i="1"/>
  <c r="B161" i="1"/>
  <c r="B157" i="1"/>
  <c r="B154" i="1"/>
  <c r="B140" i="1"/>
  <c r="B136" i="1"/>
  <c r="B119" i="1"/>
  <c r="B116" i="1"/>
  <c r="B113" i="1"/>
  <c r="B112" i="1" s="1"/>
  <c r="B109" i="1"/>
  <c r="B105" i="1"/>
  <c r="B104" i="1" s="1"/>
  <c r="B100" i="1"/>
  <c r="B96" i="1"/>
  <c r="B87" i="1"/>
  <c r="B84" i="1"/>
  <c r="B80" i="1"/>
  <c r="B75" i="1"/>
  <c r="B65" i="1"/>
  <c r="B62" i="1"/>
  <c r="B61" i="1" s="1"/>
  <c r="B58" i="1"/>
  <c r="B55" i="1"/>
  <c r="B47" i="1"/>
  <c r="B46" i="1" s="1"/>
  <c r="B36" i="1"/>
  <c r="B19" i="1"/>
  <c r="B8" i="1"/>
  <c r="B7" i="1" s="1"/>
  <c r="B185" i="1" s="1"/>
  <c r="B203" i="1" l="1"/>
</calcChain>
</file>

<file path=xl/sharedStrings.xml><?xml version="1.0" encoding="utf-8"?>
<sst xmlns="http://schemas.openxmlformats.org/spreadsheetml/2006/main" count="350" uniqueCount="202">
  <si>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</si>
  <si>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</si>
  <si>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ABRIL/2022</t>
  </si>
  <si>
    <t>ITENS DE DESPESAS - ABRIL/2022</t>
  </si>
  <si>
    <t>R$ VALORES</t>
  </si>
  <si>
    <t>DATA  PGT</t>
  </si>
  <si>
    <t>OPERAÇÃO</t>
  </si>
  <si>
    <t>DETALHES</t>
  </si>
  <si>
    <t>1. Pessoal</t>
  </si>
  <si>
    <t>1.1. Salários (CLT)</t>
  </si>
  <si>
    <t>FÉRIAS - EYDE DE SOUZA BEZERRA</t>
  </si>
  <si>
    <t>TED</t>
  </si>
  <si>
    <t>RESCISÃO - VANIA MARCELLA GOMES COSTA CANDIDO</t>
  </si>
  <si>
    <t>FOLHA</t>
  </si>
  <si>
    <t>LICENÇA MATERNIDADE - DIESSYCA JORDANY SOUZA SILVA</t>
  </si>
  <si>
    <t>RESCISÃO - TATIANE BENÍCIO DA SILVA</t>
  </si>
  <si>
    <t>RESCISÃO - LOURDES TELES FARIA</t>
  </si>
  <si>
    <t>FÉRIAS - ROSILENE SALES DA SILVA</t>
  </si>
  <si>
    <t>FÉRIAS - SARA ANUNCIAÇÃO SILVA</t>
  </si>
  <si>
    <t>1.2. Outras Formas de Contratação</t>
  </si>
  <si>
    <t>IVANILDA MARTINS DOS ANJOS (LABORATÓRIO QUIMIO LIFE)</t>
  </si>
  <si>
    <t>NFSE 667</t>
  </si>
  <si>
    <t>CARDIO VIDA SMA EIRELI</t>
  </si>
  <si>
    <t>NFSE 204</t>
  </si>
  <si>
    <t>FAMA ASSISTENCIA MEDICA</t>
  </si>
  <si>
    <t>NFSE 551</t>
  </si>
  <si>
    <t>IF DE SOUZA CLINICAL LTDA - INGRID</t>
  </si>
  <si>
    <t>NFSE 12</t>
  </si>
  <si>
    <t>LUCIMED ASSITENCIA MEDICA EIRELI</t>
  </si>
  <si>
    <t>NFSE 220</t>
  </si>
  <si>
    <t>M ESPINDOLA ARRUDA</t>
  </si>
  <si>
    <t>NFSE 15</t>
  </si>
  <si>
    <t>PEDATELLA NUTRICAO EIRELI</t>
  </si>
  <si>
    <t>NFSE 33</t>
  </si>
  <si>
    <t>RENATO MEDRADO NETO</t>
  </si>
  <si>
    <t>NFSE 18</t>
  </si>
  <si>
    <t>TONY DO LAGO E SILVA</t>
  </si>
  <si>
    <t>NFSE 127</t>
  </si>
  <si>
    <t>NATANAEL MARTINS COELHO E CIA LTDA ME</t>
  </si>
  <si>
    <t>TRANSF</t>
  </si>
  <si>
    <t>NFSE 1612</t>
  </si>
  <si>
    <t>JOSE SEGUNDO DE MELO NETO EIRELI</t>
  </si>
  <si>
    <t>NFSE 68</t>
  </si>
  <si>
    <t>PRO SAUDE SERVIÇOS MEDICOS EIRELI</t>
  </si>
  <si>
    <t>NFSE 239</t>
  </si>
  <si>
    <t>NFSE 238</t>
  </si>
  <si>
    <t>MSMELLO SERVIÇOS MEDICOS LTDA</t>
  </si>
  <si>
    <t>PRO VIDA LTDA</t>
  </si>
  <si>
    <t>NFSE 16</t>
  </si>
  <si>
    <t>1.3. Encargos/Benefícios</t>
  </si>
  <si>
    <t>FGTS</t>
  </si>
  <si>
    <t>GUIA</t>
  </si>
  <si>
    <t>GPS S/ FOLHA</t>
  </si>
  <si>
    <t>IRRF S/ FOLHA</t>
  </si>
  <si>
    <t>MULTA FGTS - 12/2021</t>
  </si>
  <si>
    <t>PIS S/ FOLHA</t>
  </si>
  <si>
    <t>2. Mat/Med</t>
  </si>
  <si>
    <t>2.1. Medicamentos</t>
  </si>
  <si>
    <t>SUPERMEDICA DISTRIB HOSPITALAR EIRELI</t>
  </si>
  <si>
    <t>BOLETO</t>
  </si>
  <si>
    <t>NF 167405</t>
  </si>
  <si>
    <t>CIRURGICA PINHEIRO LTDA</t>
  </si>
  <si>
    <t>NF 53819</t>
  </si>
  <si>
    <t>NF 169097</t>
  </si>
  <si>
    <t>NF 169098</t>
  </si>
  <si>
    <t>NF 169273</t>
  </si>
  <si>
    <t>NF 169274</t>
  </si>
  <si>
    <t>2.2. Materais Hospitalares</t>
  </si>
  <si>
    <t>CASA DE TECIDOS ECONOMICA LTDA</t>
  </si>
  <si>
    <t>NF 4355</t>
  </si>
  <si>
    <t>2.3 Gases Medicinais</t>
  </si>
  <si>
    <t>MERCADAO DOS PARAFUSOS SMA LTDA</t>
  </si>
  <si>
    <t>NF 501</t>
  </si>
  <si>
    <t>3. Materais Diversos</t>
  </si>
  <si>
    <t>3.1. Materiais de Higienização</t>
  </si>
  <si>
    <t>ALDELICIA LOPES CHAVES - MAT LIMPEZA</t>
  </si>
  <si>
    <t>NF 943</t>
  </si>
  <si>
    <t>3.2. Materiais / Gêneros Alimentícios</t>
  </si>
  <si>
    <t>ALDELICIA LOPES CHAVES - ALIMETAÇÃO</t>
  </si>
  <si>
    <t>NF 942</t>
  </si>
  <si>
    <t>LEIDIANNY DE OLIVEIRA MORAES ABREU EIRELI</t>
  </si>
  <si>
    <t>NF 110</t>
  </si>
  <si>
    <t>NF 111</t>
  </si>
  <si>
    <t>NF 112</t>
  </si>
  <si>
    <t>NF 113</t>
  </si>
  <si>
    <t>ROGERIO DOS SANTOS ROQUE</t>
  </si>
  <si>
    <t>NF 930</t>
  </si>
  <si>
    <t>VANDEIR ALVES NOGUEIRA ME</t>
  </si>
  <si>
    <t>NF 663</t>
  </si>
  <si>
    <t>NF 114</t>
  </si>
  <si>
    <t>3.3. Material Expediente</t>
  </si>
  <si>
    <t>ORZELITA RODRIGUES SILVA EIRELI</t>
  </si>
  <si>
    <t>NF 169283</t>
  </si>
  <si>
    <t>GRAFICA ROCHA LTDA</t>
  </si>
  <si>
    <t>NF 7119</t>
  </si>
  <si>
    <t>NF 7125 - 01/02</t>
  </si>
  <si>
    <t>3.4. Material Divulgação</t>
  </si>
  <si>
    <t>3.5. Material Permanente</t>
  </si>
  <si>
    <t>HC VAREJO E DISTRIBUIDORA DE MOVEIS E ELETRODOMESTICOS</t>
  </si>
  <si>
    <t>NF 2151</t>
  </si>
  <si>
    <t>3.6. Combustível</t>
  </si>
  <si>
    <t>VB SERVIÇOS COMERCIO E ADMINISTRAÇAO LTDA</t>
  </si>
  <si>
    <t>NFSE 2615054</t>
  </si>
  <si>
    <t>NFSE 2616863</t>
  </si>
  <si>
    <t>JOSELITO CARVALHO DOS REIS</t>
  </si>
  <si>
    <t>REEMBOLSO</t>
  </si>
  <si>
    <t>NFSE 2624104</t>
  </si>
  <si>
    <t>NFSE 2636498</t>
  </si>
  <si>
    <t>NFSE 2637662</t>
  </si>
  <si>
    <t>NFSE 2641501</t>
  </si>
  <si>
    <t>3.7. GLP</t>
  </si>
  <si>
    <t>SMA REVENDEDORA DE GAS LTDA</t>
  </si>
  <si>
    <t>NF 742 - NF 782</t>
  </si>
  <si>
    <t>3.8. Material de Lavanderia</t>
  </si>
  <si>
    <t>4. Manutenção</t>
  </si>
  <si>
    <t>4.1. Materiais de Manutenção</t>
  </si>
  <si>
    <t>V DE JESUS VIEIRA EPP</t>
  </si>
  <si>
    <t>NF 4971</t>
  </si>
  <si>
    <t>JONAS ALVES DA SILVA EPP</t>
  </si>
  <si>
    <t>NF 24421 - NF 24422</t>
  </si>
  <si>
    <t>4.2. Serviços de Manutenção</t>
  </si>
  <si>
    <t>5. Seguros / Impostos / Taxas</t>
  </si>
  <si>
    <t>5.1. Seguros (Imóvel e Automóvel)</t>
  </si>
  <si>
    <t>5.2. Taxas e Serviços de Cartório</t>
  </si>
  <si>
    <t>5.3. Taxas Impostos</t>
  </si>
  <si>
    <t>ISSQN</t>
  </si>
  <si>
    <t>ISSQN PARC 03/06 (12/20 - 01 E 02 2021)</t>
  </si>
  <si>
    <t xml:space="preserve">REF NF 1573 - NATANAEL </t>
  </si>
  <si>
    <t>CSRF S/ NF</t>
  </si>
  <si>
    <t>REF NF ORBIS 03/2022</t>
  </si>
  <si>
    <t>REFR NF 702 SALUX - COMP 07/2021</t>
  </si>
  <si>
    <t>NF 7899 - APOIO COMP 04/2020</t>
  </si>
  <si>
    <t>IR S/ NF</t>
  </si>
  <si>
    <t>REFR NF 2540 SALUX - COMP 06/2021</t>
  </si>
  <si>
    <t>REF NF 2230 ORBIS  - COMP 12/2020</t>
  </si>
  <si>
    <t>REF NF 2373 ORBIS  - COMP 03/2021</t>
  </si>
  <si>
    <t>5.4. Taxas Bancárias</t>
  </si>
  <si>
    <t>BANCO DO BRASIL DOC/TED ELETRÔNICO</t>
  </si>
  <si>
    <t>TARIFA PACOTES SERVIÇOS</t>
  </si>
  <si>
    <t>6. Telefonia</t>
  </si>
  <si>
    <t>OI - COMP 11/2021</t>
  </si>
  <si>
    <t>FATURA</t>
  </si>
  <si>
    <t>OI - COMP 01/2022</t>
  </si>
  <si>
    <t>OI - COMP 03/2022</t>
  </si>
  <si>
    <t>7. Água</t>
  </si>
  <si>
    <t>SANEAGO</t>
  </si>
  <si>
    <t>FATURA Nº 4055455342</t>
  </si>
  <si>
    <t>8. Energia Elétrica</t>
  </si>
  <si>
    <t>PARCELAMENTO ENEL (09/12) E ENERGIA MÊS 03/2022</t>
  </si>
  <si>
    <t>PARCELAMENTO ENEL (10/12) E ENERGIA MÊS 04/2022</t>
  </si>
  <si>
    <t>9. Prestação de Serviços Terceiros</t>
  </si>
  <si>
    <t>PROVENCE VIAGENS E TURISMO LTDA ME</t>
  </si>
  <si>
    <t>NF 2244</t>
  </si>
  <si>
    <t>NF 2266</t>
  </si>
  <si>
    <t>ALLEN DANIEL SOUZA</t>
  </si>
  <si>
    <t>NFSE 10</t>
  </si>
  <si>
    <t>BARSI ASSESSORIA E NEGOCIOS LTDA ME</t>
  </si>
  <si>
    <t>NFSE 45</t>
  </si>
  <si>
    <t>LOCALIZA RENT A CAR</t>
  </si>
  <si>
    <t>PRO ATIVA CURSOS E RECURSOS HUMANOS LTDA</t>
  </si>
  <si>
    <t>NFSE 87</t>
  </si>
  <si>
    <t>VITOR HUGO PELLES SOC INDIVIDUAL DE ADVOCACIA</t>
  </si>
  <si>
    <t>NFSE 48</t>
  </si>
  <si>
    <t>HOTEL SÃO MIGUEL LTDA</t>
  </si>
  <si>
    <t>NFSE 5954</t>
  </si>
  <si>
    <t>S&amp;G INDUSTRIA E SOLUÇOES LTDA - NATURE</t>
  </si>
  <si>
    <t>NF 19882</t>
  </si>
  <si>
    <t>SIVECTOR TECNOLOGIA DA INFORMAÇÃO E CONSULTORIA EIRELI</t>
  </si>
  <si>
    <t>NFSE 99</t>
  </si>
  <si>
    <t>ADM SERV E CONSULTORIA LTDA</t>
  </si>
  <si>
    <t>NFSE 83</t>
  </si>
  <si>
    <t>MJS GONÇALVES CONTABILIDADE EMPRESARIAL</t>
  </si>
  <si>
    <t>NFSE 275</t>
  </si>
  <si>
    <t>HOTEL VEREDAS DO ARAGUAIA</t>
  </si>
  <si>
    <t>NFSE 8803</t>
  </si>
  <si>
    <t>10. Informática</t>
  </si>
  <si>
    <t>SD MEDEIROS E CIA LTDA</t>
  </si>
  <si>
    <t>NFSE 62265</t>
  </si>
  <si>
    <t>ATILA BARU SISTEMAS LTDA</t>
  </si>
  <si>
    <t>NFSE 17180</t>
  </si>
  <si>
    <t>SALUX INFORMATIZAÇAO EM SAUDE</t>
  </si>
  <si>
    <t>REF. ACORDO (PARC 01/12)</t>
  </si>
  <si>
    <t>PROMEDICO GESTOR HOSPITALAR LTDA</t>
  </si>
  <si>
    <t>NFSE 108</t>
  </si>
  <si>
    <t>11. TOTAL GLOBAL</t>
  </si>
  <si>
    <t>TOTAL DO REPASSE</t>
  </si>
  <si>
    <t>3º PARC REF  MAR/2022(42º REPASSE)</t>
  </si>
  <si>
    <t>TED - 104 0794 11433328000118 FMS SMA</t>
  </si>
  <si>
    <t>1º PARC REF ABRIL/2022 (43º REPASSE)</t>
  </si>
  <si>
    <t>2º PARC REF ABRIL/2022 (43º REPASSE)</t>
  </si>
  <si>
    <t>12. CRÉDITO - ESTORNO</t>
  </si>
  <si>
    <t>13. RATEIO MATRIZ</t>
  </si>
  <si>
    <t>RATEIO MATRIZ</t>
  </si>
  <si>
    <t>TRNSF</t>
  </si>
  <si>
    <t>12. SALDO DO MÊS ANTERIOR</t>
  </si>
  <si>
    <t>SALDO CONTA</t>
  </si>
  <si>
    <t>SALDO EM CONTA</t>
  </si>
  <si>
    <t>GOIÂNIA (GO), 30 DE ABRIL 2022</t>
  </si>
  <si>
    <t>Ronnie Márcio Cabral</t>
  </si>
  <si>
    <t>Superintendente Executivo</t>
  </si>
  <si>
    <t>Instituto Alcance Gestão em Saude - IAGS</t>
  </si>
  <si>
    <t xml:space="preserve">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</si>
</sst>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0" borderId="10" xfId="0" applyFont="1" applyBorder="1"/>
    <xf numFmtId="43" fontId="2" fillId="0" borderId="11" xfId="1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left" vertical="top"/>
    </xf>
    <xf numFmtId="43" fontId="2" fillId="0" borderId="11" xfId="1" applyFont="1" applyFill="1" applyBorder="1" applyAlignment="1">
      <alignment horizontal="right" vertical="top"/>
    </xf>
    <xf numFmtId="0" fontId="2" fillId="4" borderId="11" xfId="0" applyFont="1" applyFill="1" applyBorder="1" applyAlignment="1">
      <alignment horizontal="left" vertical="top"/>
    </xf>
    <xf numFmtId="164" fontId="2" fillId="4" borderId="11" xfId="0" applyNumberFormat="1" applyFont="1" applyFill="1" applyBorder="1" applyAlignment="1">
      <alignment horizontal="center" vertical="top"/>
    </xf>
    <xf numFmtId="16" fontId="2" fillId="4" borderId="11" xfId="0" applyNumberFormat="1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4" fontId="2" fillId="0" borderId="11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0" borderId="11" xfId="0" applyFont="1" applyBorder="1" applyAlignment="1">
      <alignment horizontal="lef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2" fillId="4" borderId="1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16" fontId="2" fillId="0" borderId="12" xfId="0" applyNumberFormat="1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0" fontId="4" fillId="0" borderId="10" xfId="0" applyFont="1" applyBorder="1"/>
    <xf numFmtId="0" fontId="2" fillId="0" borderId="12" xfId="0" applyFont="1" applyBorder="1"/>
    <xf numFmtId="0" fontId="4" fillId="0" borderId="12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1" xfId="0" applyNumberFormat="1" applyFont="1" applyFill="1" applyBorder="1" applyAlignment="1">
      <alignment horizontal="left" vertical="top"/>
    </xf>
    <xf numFmtId="14" fontId="2" fillId="0" borderId="11" xfId="0" applyNumberFormat="1" applyFont="1" applyBorder="1" applyAlignment="1">
      <alignment horizontal="left" vertical="top"/>
    </xf>
    <xf numFmtId="4" fontId="6" fillId="4" borderId="11" xfId="0" applyNumberFormat="1" applyFont="1" applyFill="1" applyBorder="1" applyAlignment="1">
      <alignment horizontal="right" vertical="top"/>
    </xf>
    <xf numFmtId="0" fontId="2" fillId="0" borderId="12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left" vertical="top"/>
    </xf>
    <xf numFmtId="43" fontId="2" fillId="0" borderId="11" xfId="1" applyFont="1" applyBorder="1" applyAlignment="1">
      <alignment horizontal="right" vertical="top"/>
    </xf>
    <xf numFmtId="43" fontId="4" fillId="0" borderId="11" xfId="1" applyFont="1" applyFill="1" applyBorder="1"/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/>
    </xf>
    <xf numFmtId="0" fontId="5" fillId="4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%20CONTAS%20JAN%20A%20DEZ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_21"/>
      <sheetName val="JAN_22"/>
      <sheetName val="FEV_22"/>
      <sheetName val="MAR_22"/>
      <sheetName val="ABR_22"/>
      <sheetName val="MAI_22"/>
      <sheetName val="JUN_22"/>
      <sheetName val="JUL_22"/>
      <sheetName val="AGO_22"/>
      <sheetName val="SET_22"/>
      <sheetName val="OUT_22"/>
      <sheetName val="NOV_22"/>
      <sheetName val="DEZ_22"/>
    </sheetNames>
    <sheetDataSet>
      <sheetData sheetId="0"/>
      <sheetData sheetId="1"/>
      <sheetData sheetId="2"/>
      <sheetData sheetId="3">
        <row r="197">
          <cell r="B197">
            <v>9265.3199999997159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BAE9-99BD-4814-A6B7-9FB2708454B4}">
  <dimension ref="A1:I213"/>
  <sheetViews>
    <sheetView tabSelected="1" topLeftCell="A12" zoomScaleNormal="100" workbookViewId="0">
      <selection activeCell="E12" sqref="E12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46.6640625" style="1" customWidth="1"/>
    <col min="6" max="6" width="8.6640625" style="1"/>
    <col min="7" max="7" width="21.44140625" style="1" customWidth="1"/>
    <col min="8" max="8" width="10" style="1" customWidth="1"/>
    <col min="9" max="9" width="16" style="5" customWidth="1"/>
    <col min="10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84"/>
      <c r="C5" s="85"/>
      <c r="D5" s="86"/>
      <c r="E5" s="13"/>
      <c r="G5" s="11"/>
    </row>
    <row r="6" spans="1:7" ht="13.95" customHeight="1" x14ac:dyDescent="0.3">
      <c r="A6" s="114" t="s">
        <v>3</v>
      </c>
      <c r="B6" s="115" t="s">
        <v>4</v>
      </c>
      <c r="C6" s="116" t="s">
        <v>5</v>
      </c>
      <c r="D6" s="117" t="s">
        <v>6</v>
      </c>
      <c r="E6" s="118" t="s">
        <v>7</v>
      </c>
      <c r="G6" s="11"/>
    </row>
    <row r="7" spans="1:7" ht="13.95" customHeight="1" x14ac:dyDescent="0.3">
      <c r="A7" s="119" t="s">
        <v>8</v>
      </c>
      <c r="B7" s="92">
        <f>SUM(B8,B19,B36)</f>
        <v>381554.5</v>
      </c>
      <c r="C7" s="91"/>
      <c r="D7" s="93"/>
      <c r="E7" s="120"/>
      <c r="G7" s="11"/>
    </row>
    <row r="8" spans="1:7" ht="13.95" customHeight="1" x14ac:dyDescent="0.3">
      <c r="A8" s="121" t="s">
        <v>9</v>
      </c>
      <c r="B8" s="94">
        <f>SUM(B9:B18)</f>
        <v>138957.91999999998</v>
      </c>
      <c r="C8" s="95"/>
      <c r="D8" s="96"/>
      <c r="E8" s="122"/>
      <c r="G8" s="11"/>
    </row>
    <row r="9" spans="1:7" ht="13.95" customHeight="1" x14ac:dyDescent="0.3">
      <c r="A9" s="17" t="s">
        <v>10</v>
      </c>
      <c r="B9" s="18">
        <v>2177.19</v>
      </c>
      <c r="C9" s="19">
        <v>44659</v>
      </c>
      <c r="D9" s="41" t="s">
        <v>11</v>
      </c>
      <c r="E9" s="20"/>
      <c r="G9" s="11"/>
    </row>
    <row r="10" spans="1:7" ht="13.95" customHeight="1" x14ac:dyDescent="0.3">
      <c r="A10" s="17" t="s">
        <v>12</v>
      </c>
      <c r="B10" s="18">
        <v>2101.19</v>
      </c>
      <c r="C10" s="19">
        <v>44662</v>
      </c>
      <c r="D10" s="41" t="s">
        <v>11</v>
      </c>
      <c r="E10" s="20"/>
      <c r="G10" s="11"/>
    </row>
    <row r="11" spans="1:7" ht="13.95" customHeight="1" x14ac:dyDescent="0.3">
      <c r="A11" s="17" t="s">
        <v>13</v>
      </c>
      <c r="B11" s="18">
        <v>124310.39999999999</v>
      </c>
      <c r="C11" s="19">
        <v>44665</v>
      </c>
      <c r="D11" s="41"/>
      <c r="E11" s="20"/>
      <c r="G11" s="11"/>
    </row>
    <row r="12" spans="1:7" ht="13.95" customHeight="1" x14ac:dyDescent="0.3">
      <c r="A12" s="17" t="s">
        <v>14</v>
      </c>
      <c r="B12" s="18">
        <v>2431.09</v>
      </c>
      <c r="C12" s="19">
        <v>44665</v>
      </c>
      <c r="D12" s="41" t="s">
        <v>11</v>
      </c>
      <c r="E12" s="123"/>
      <c r="G12" s="11"/>
    </row>
    <row r="13" spans="1:7" ht="13.95" customHeight="1" x14ac:dyDescent="0.3">
      <c r="A13" s="17" t="s">
        <v>15</v>
      </c>
      <c r="B13" s="18">
        <v>1564.36</v>
      </c>
      <c r="C13" s="19">
        <v>44665</v>
      </c>
      <c r="D13" s="41" t="s">
        <v>11</v>
      </c>
      <c r="E13" s="20"/>
      <c r="G13" s="11"/>
    </row>
    <row r="14" spans="1:7" ht="13.95" customHeight="1" x14ac:dyDescent="0.3">
      <c r="A14" s="17" t="s">
        <v>16</v>
      </c>
      <c r="B14" s="18">
        <v>1076.8699999999999</v>
      </c>
      <c r="C14" s="19">
        <v>44673</v>
      </c>
      <c r="D14" s="41" t="s">
        <v>11</v>
      </c>
      <c r="E14" s="20"/>
      <c r="G14" s="11"/>
    </row>
    <row r="15" spans="1:7" ht="13.95" customHeight="1" x14ac:dyDescent="0.3">
      <c r="A15" s="17" t="s">
        <v>17</v>
      </c>
      <c r="B15" s="18">
        <v>2784.23</v>
      </c>
      <c r="C15" s="19">
        <v>44679</v>
      </c>
      <c r="D15" s="41" t="s">
        <v>11</v>
      </c>
      <c r="E15" s="20"/>
      <c r="G15" s="11"/>
    </row>
    <row r="16" spans="1:7" ht="13.95" customHeight="1" x14ac:dyDescent="0.3">
      <c r="A16" s="17" t="s">
        <v>18</v>
      </c>
      <c r="B16" s="18">
        <v>2512.59</v>
      </c>
      <c r="C16" s="19">
        <v>44679</v>
      </c>
      <c r="D16" s="41" t="s">
        <v>11</v>
      </c>
      <c r="E16" s="20"/>
      <c r="G16" s="11"/>
    </row>
    <row r="17" spans="1:7" ht="13.95" customHeight="1" x14ac:dyDescent="0.3">
      <c r="A17" s="17"/>
      <c r="B17" s="18"/>
      <c r="C17" s="19"/>
      <c r="D17" s="41"/>
      <c r="E17" s="20"/>
      <c r="G17" s="11"/>
    </row>
    <row r="18" spans="1:7" ht="13.95" customHeight="1" x14ac:dyDescent="0.3">
      <c r="A18" s="17"/>
      <c r="B18" s="97"/>
      <c r="C18" s="19"/>
      <c r="D18" s="41"/>
      <c r="E18" s="20"/>
      <c r="G18" s="11"/>
    </row>
    <row r="19" spans="1:7" ht="13.95" customHeight="1" x14ac:dyDescent="0.3">
      <c r="A19" s="124" t="s">
        <v>19</v>
      </c>
      <c r="B19" s="94">
        <f>SUM(B20:B35)</f>
        <v>169120.44</v>
      </c>
      <c r="C19" s="99"/>
      <c r="D19" s="98"/>
      <c r="E19" s="125"/>
      <c r="G19" s="11"/>
    </row>
    <row r="20" spans="1:7" ht="13.95" customHeight="1" x14ac:dyDescent="0.3">
      <c r="A20" s="67" t="s">
        <v>20</v>
      </c>
      <c r="B20" s="31">
        <v>3774.86</v>
      </c>
      <c r="C20" s="23">
        <v>44670</v>
      </c>
      <c r="D20" s="24" t="s">
        <v>11</v>
      </c>
      <c r="E20" s="59" t="s">
        <v>21</v>
      </c>
      <c r="G20" s="11"/>
    </row>
    <row r="21" spans="1:7" ht="13.95" customHeight="1" x14ac:dyDescent="0.3">
      <c r="A21" s="67" t="s">
        <v>22</v>
      </c>
      <c r="B21" s="31">
        <v>6596</v>
      </c>
      <c r="C21" s="23">
        <v>44671</v>
      </c>
      <c r="D21" s="24" t="s">
        <v>11</v>
      </c>
      <c r="E21" s="59" t="s">
        <v>23</v>
      </c>
      <c r="G21" s="11"/>
    </row>
    <row r="22" spans="1:7" ht="13.95" customHeight="1" x14ac:dyDescent="0.3">
      <c r="A22" s="67" t="s">
        <v>24</v>
      </c>
      <c r="B22" s="31">
        <v>5724.85</v>
      </c>
      <c r="C22" s="23">
        <v>44671</v>
      </c>
      <c r="D22" s="24" t="s">
        <v>11</v>
      </c>
      <c r="E22" s="59" t="s">
        <v>25</v>
      </c>
      <c r="G22" s="11"/>
    </row>
    <row r="23" spans="1:7" ht="13.95" customHeight="1" x14ac:dyDescent="0.3">
      <c r="A23" s="21" t="s">
        <v>26</v>
      </c>
      <c r="B23" s="31">
        <v>7954</v>
      </c>
      <c r="C23" s="23">
        <v>44671</v>
      </c>
      <c r="D23" s="24" t="s">
        <v>11</v>
      </c>
      <c r="E23" s="59" t="s">
        <v>27</v>
      </c>
      <c r="G23" s="11"/>
    </row>
    <row r="24" spans="1:7" ht="13.95" customHeight="1" x14ac:dyDescent="0.3">
      <c r="A24" s="21" t="s">
        <v>28</v>
      </c>
      <c r="B24" s="31">
        <v>40496.39</v>
      </c>
      <c r="C24" s="23">
        <v>44671</v>
      </c>
      <c r="D24" s="24" t="s">
        <v>11</v>
      </c>
      <c r="E24" s="59" t="s">
        <v>29</v>
      </c>
      <c r="G24" s="11"/>
    </row>
    <row r="25" spans="1:7" ht="13.95" customHeight="1" x14ac:dyDescent="0.3">
      <c r="A25" s="67" t="s">
        <v>30</v>
      </c>
      <c r="B25" s="31">
        <v>3395</v>
      </c>
      <c r="C25" s="23">
        <v>44671</v>
      </c>
      <c r="D25" s="24" t="s">
        <v>11</v>
      </c>
      <c r="E25" s="59" t="s">
        <v>31</v>
      </c>
      <c r="G25" s="11"/>
    </row>
    <row r="26" spans="1:7" ht="13.95" customHeight="1" x14ac:dyDescent="0.3">
      <c r="A26" s="67" t="s">
        <v>32</v>
      </c>
      <c r="B26" s="31">
        <v>3037.69</v>
      </c>
      <c r="C26" s="23">
        <v>44671</v>
      </c>
      <c r="D26" s="24" t="s">
        <v>11</v>
      </c>
      <c r="E26" s="59" t="s">
        <v>33</v>
      </c>
      <c r="G26" s="11"/>
    </row>
    <row r="27" spans="1:7" ht="13.95" customHeight="1" x14ac:dyDescent="0.3">
      <c r="A27" s="67" t="s">
        <v>34</v>
      </c>
      <c r="B27" s="31">
        <v>10856.58</v>
      </c>
      <c r="C27" s="23">
        <v>44671</v>
      </c>
      <c r="D27" s="24" t="s">
        <v>11</v>
      </c>
      <c r="E27" s="59" t="s">
        <v>35</v>
      </c>
      <c r="G27" s="11"/>
    </row>
    <row r="28" spans="1:7" ht="13.95" customHeight="1" x14ac:dyDescent="0.3">
      <c r="A28" s="67" t="s">
        <v>36</v>
      </c>
      <c r="B28" s="31">
        <v>10000</v>
      </c>
      <c r="C28" s="23">
        <v>44671</v>
      </c>
      <c r="D28" s="24" t="s">
        <v>11</v>
      </c>
      <c r="E28" s="59" t="s">
        <v>37</v>
      </c>
      <c r="G28" s="11"/>
    </row>
    <row r="29" spans="1:7" ht="13.95" customHeight="1" x14ac:dyDescent="0.3">
      <c r="A29" s="67" t="s">
        <v>38</v>
      </c>
      <c r="B29" s="31">
        <v>12219.33</v>
      </c>
      <c r="C29" s="23">
        <v>44676</v>
      </c>
      <c r="D29" s="24" t="s">
        <v>39</v>
      </c>
      <c r="E29" s="59" t="s">
        <v>40</v>
      </c>
      <c r="G29" s="11"/>
    </row>
    <row r="30" spans="1:7" ht="13.95" customHeight="1" x14ac:dyDescent="0.3">
      <c r="A30" s="67" t="s">
        <v>41</v>
      </c>
      <c r="B30" s="31">
        <v>13227.76</v>
      </c>
      <c r="C30" s="23">
        <v>44678</v>
      </c>
      <c r="D30" s="24" t="s">
        <v>11</v>
      </c>
      <c r="E30" s="59" t="s">
        <v>42</v>
      </c>
      <c r="G30" s="11"/>
    </row>
    <row r="31" spans="1:7" ht="13.95" customHeight="1" x14ac:dyDescent="0.3">
      <c r="A31" s="67" t="s">
        <v>43</v>
      </c>
      <c r="B31" s="31">
        <v>34583.730000000003</v>
      </c>
      <c r="C31" s="23">
        <v>44678</v>
      </c>
      <c r="D31" s="24" t="s">
        <v>11</v>
      </c>
      <c r="E31" s="59" t="s">
        <v>44</v>
      </c>
      <c r="G31" s="11"/>
    </row>
    <row r="32" spans="1:7" ht="13.95" customHeight="1" x14ac:dyDescent="0.3">
      <c r="A32" s="67" t="s">
        <v>43</v>
      </c>
      <c r="B32" s="31">
        <v>9854.25</v>
      </c>
      <c r="C32" s="23">
        <v>44678</v>
      </c>
      <c r="D32" s="24" t="s">
        <v>11</v>
      </c>
      <c r="E32" s="59" t="s">
        <v>45</v>
      </c>
      <c r="G32" s="11"/>
    </row>
    <row r="33" spans="1:7" ht="13.95" customHeight="1" x14ac:dyDescent="0.3">
      <c r="A33" s="67" t="s">
        <v>46</v>
      </c>
      <c r="B33" s="31">
        <v>4400</v>
      </c>
      <c r="C33" s="23">
        <v>44680</v>
      </c>
      <c r="D33" s="24" t="s">
        <v>11</v>
      </c>
      <c r="E33" s="59" t="s">
        <v>33</v>
      </c>
      <c r="G33" s="11"/>
    </row>
    <row r="34" spans="1:7" ht="13.95" customHeight="1" x14ac:dyDescent="0.3">
      <c r="A34" s="67" t="s">
        <v>47</v>
      </c>
      <c r="B34" s="31">
        <v>3000</v>
      </c>
      <c r="C34" s="23">
        <v>44680</v>
      </c>
      <c r="D34" s="24" t="s">
        <v>11</v>
      </c>
      <c r="E34" s="59" t="s">
        <v>48</v>
      </c>
      <c r="G34" s="11"/>
    </row>
    <row r="35" spans="1:7" ht="13.95" customHeight="1" x14ac:dyDescent="0.3">
      <c r="A35" s="21"/>
      <c r="B35" s="31"/>
      <c r="C35" s="23"/>
      <c r="D35" s="24"/>
      <c r="E35" s="59"/>
      <c r="G35" s="11"/>
    </row>
    <row r="36" spans="1:7" ht="13.95" customHeight="1" x14ac:dyDescent="0.3">
      <c r="A36" s="124" t="s">
        <v>49</v>
      </c>
      <c r="B36" s="94">
        <f>SUM(B37:B45)</f>
        <v>73476.140000000014</v>
      </c>
      <c r="C36" s="99"/>
      <c r="D36" s="98"/>
      <c r="E36" s="125"/>
      <c r="G36" s="11"/>
    </row>
    <row r="37" spans="1:7" ht="13.95" customHeight="1" x14ac:dyDescent="0.3">
      <c r="A37" s="21" t="s">
        <v>50</v>
      </c>
      <c r="B37" s="22">
        <v>11196.5</v>
      </c>
      <c r="C37" s="23">
        <v>44658</v>
      </c>
      <c r="D37" s="24" t="s">
        <v>51</v>
      </c>
      <c r="E37" s="51"/>
      <c r="G37" s="11"/>
    </row>
    <row r="38" spans="1:7" ht="13.95" customHeight="1" x14ac:dyDescent="0.3">
      <c r="A38" s="21" t="s">
        <v>52</v>
      </c>
      <c r="B38" s="22">
        <v>46254.63</v>
      </c>
      <c r="C38" s="23">
        <v>44671</v>
      </c>
      <c r="D38" s="24" t="s">
        <v>51</v>
      </c>
      <c r="E38" s="51"/>
      <c r="G38" s="11"/>
    </row>
    <row r="39" spans="1:7" ht="13.95" customHeight="1" x14ac:dyDescent="0.3">
      <c r="A39" s="21" t="s">
        <v>53</v>
      </c>
      <c r="B39" s="22">
        <v>2456.48</v>
      </c>
      <c r="C39" s="23">
        <v>44671</v>
      </c>
      <c r="D39" s="24" t="s">
        <v>51</v>
      </c>
      <c r="E39" s="51"/>
      <c r="G39" s="11"/>
    </row>
    <row r="40" spans="1:7" ht="13.95" customHeight="1" x14ac:dyDescent="0.3">
      <c r="A40" s="21" t="s">
        <v>53</v>
      </c>
      <c r="B40" s="22">
        <v>2235.35</v>
      </c>
      <c r="C40" s="23">
        <v>44671</v>
      </c>
      <c r="D40" s="24" t="s">
        <v>51</v>
      </c>
      <c r="E40" s="51"/>
      <c r="G40" s="11"/>
    </row>
    <row r="41" spans="1:7" ht="13.95" customHeight="1" x14ac:dyDescent="0.3">
      <c r="A41" s="21" t="s">
        <v>54</v>
      </c>
      <c r="B41" s="22">
        <v>3320.07</v>
      </c>
      <c r="C41" s="23">
        <v>44671</v>
      </c>
      <c r="D41" s="24" t="s">
        <v>51</v>
      </c>
      <c r="E41" s="51"/>
      <c r="G41" s="11"/>
    </row>
    <row r="42" spans="1:7" ht="13.95" customHeight="1" x14ac:dyDescent="0.3">
      <c r="A42" s="21" t="s">
        <v>54</v>
      </c>
      <c r="B42" s="22">
        <v>3320.07</v>
      </c>
      <c r="C42" s="23">
        <v>44671</v>
      </c>
      <c r="D42" s="25" t="s">
        <v>51</v>
      </c>
      <c r="E42" s="51"/>
      <c r="G42" s="11"/>
    </row>
    <row r="43" spans="1:7" ht="13.95" customHeight="1" x14ac:dyDescent="0.3">
      <c r="A43" s="21" t="s">
        <v>54</v>
      </c>
      <c r="B43" s="26">
        <v>3320.07</v>
      </c>
      <c r="C43" s="23">
        <v>44671</v>
      </c>
      <c r="D43" s="25" t="s">
        <v>51</v>
      </c>
      <c r="E43" s="51"/>
      <c r="G43" s="11"/>
    </row>
    <row r="44" spans="1:7" ht="13.95" customHeight="1" x14ac:dyDescent="0.3">
      <c r="A44" s="21" t="s">
        <v>55</v>
      </c>
      <c r="B44" s="26">
        <v>1372.97</v>
      </c>
      <c r="C44" s="23">
        <v>44676</v>
      </c>
      <c r="D44" s="25" t="s">
        <v>51</v>
      </c>
      <c r="E44" s="51"/>
      <c r="G44" s="11"/>
    </row>
    <row r="45" spans="1:7" ht="13.95" customHeight="1" x14ac:dyDescent="0.3">
      <c r="A45" s="21"/>
      <c r="B45" s="31"/>
      <c r="C45" s="19"/>
      <c r="D45" s="41"/>
      <c r="E45" s="20"/>
      <c r="G45" s="11"/>
    </row>
    <row r="46" spans="1:7" ht="13.95" customHeight="1" x14ac:dyDescent="0.3">
      <c r="A46" s="126" t="s">
        <v>56</v>
      </c>
      <c r="B46" s="92">
        <f>SUM(B47,B55,B58)</f>
        <v>50092.799999999996</v>
      </c>
      <c r="C46" s="101"/>
      <c r="D46" s="100"/>
      <c r="E46" s="127"/>
      <c r="G46" s="11"/>
    </row>
    <row r="47" spans="1:7" ht="13.95" customHeight="1" x14ac:dyDescent="0.3">
      <c r="A47" s="121" t="s">
        <v>57</v>
      </c>
      <c r="B47" s="94">
        <f>SUM(B48:B54)</f>
        <v>33756.199999999997</v>
      </c>
      <c r="C47" s="95"/>
      <c r="D47" s="96"/>
      <c r="E47" s="122"/>
      <c r="G47" s="11"/>
    </row>
    <row r="48" spans="1:7" ht="13.95" customHeight="1" x14ac:dyDescent="0.3">
      <c r="A48" s="48" t="s">
        <v>58</v>
      </c>
      <c r="B48" s="31">
        <v>2472.5100000000002</v>
      </c>
      <c r="C48" s="28">
        <v>44662</v>
      </c>
      <c r="D48" s="27" t="s">
        <v>59</v>
      </c>
      <c r="E48" s="30" t="s">
        <v>60</v>
      </c>
      <c r="G48" s="11"/>
    </row>
    <row r="49" spans="1:7" ht="13.95" customHeight="1" x14ac:dyDescent="0.3">
      <c r="A49" s="48" t="s">
        <v>61</v>
      </c>
      <c r="B49" s="31">
        <v>11642.6</v>
      </c>
      <c r="C49" s="28">
        <v>44673</v>
      </c>
      <c r="D49" s="27" t="s">
        <v>59</v>
      </c>
      <c r="E49" s="30" t="s">
        <v>62</v>
      </c>
      <c r="G49" s="11"/>
    </row>
    <row r="50" spans="1:7" ht="13.95" customHeight="1" x14ac:dyDescent="0.3">
      <c r="A50" s="48" t="s">
        <v>58</v>
      </c>
      <c r="B50" s="31">
        <v>5432.18</v>
      </c>
      <c r="C50" s="28">
        <v>44673</v>
      </c>
      <c r="D50" s="27" t="s">
        <v>59</v>
      </c>
      <c r="E50" s="30" t="s">
        <v>63</v>
      </c>
      <c r="G50" s="11"/>
    </row>
    <row r="51" spans="1:7" ht="13.95" customHeight="1" x14ac:dyDescent="0.3">
      <c r="A51" s="48" t="s">
        <v>58</v>
      </c>
      <c r="B51" s="31">
        <v>5500</v>
      </c>
      <c r="C51" s="28">
        <v>44673</v>
      </c>
      <c r="D51" s="29" t="s">
        <v>59</v>
      </c>
      <c r="E51" s="30" t="s">
        <v>64</v>
      </c>
      <c r="G51" s="11"/>
    </row>
    <row r="52" spans="1:7" ht="13.95" customHeight="1" x14ac:dyDescent="0.3">
      <c r="A52" s="48" t="s">
        <v>58</v>
      </c>
      <c r="B52" s="31">
        <v>5493.8</v>
      </c>
      <c r="C52" s="28">
        <v>44673</v>
      </c>
      <c r="D52" s="27" t="s">
        <v>59</v>
      </c>
      <c r="E52" s="30" t="s">
        <v>65</v>
      </c>
      <c r="G52" s="11"/>
    </row>
    <row r="53" spans="1:7" ht="13.95" customHeight="1" x14ac:dyDescent="0.3">
      <c r="A53" s="48" t="s">
        <v>58</v>
      </c>
      <c r="B53" s="31">
        <v>3215.11</v>
      </c>
      <c r="C53" s="28">
        <v>44673</v>
      </c>
      <c r="D53" s="27" t="s">
        <v>59</v>
      </c>
      <c r="E53" s="30" t="s">
        <v>66</v>
      </c>
      <c r="G53" s="11"/>
    </row>
    <row r="54" spans="1:7" ht="13.95" customHeight="1" x14ac:dyDescent="0.3">
      <c r="A54" s="48"/>
      <c r="B54" s="31"/>
      <c r="C54" s="28"/>
      <c r="D54" s="27"/>
      <c r="E54" s="30"/>
      <c r="G54" s="11"/>
    </row>
    <row r="55" spans="1:7" ht="13.95" customHeight="1" x14ac:dyDescent="0.3">
      <c r="A55" s="121" t="s">
        <v>67</v>
      </c>
      <c r="B55" s="94">
        <f>SUM(B56:B57)</f>
        <v>211.6</v>
      </c>
      <c r="C55" s="95"/>
      <c r="D55" s="96"/>
      <c r="E55" s="122"/>
      <c r="G55" s="11"/>
    </row>
    <row r="56" spans="1:7" ht="13.95" customHeight="1" x14ac:dyDescent="0.3">
      <c r="A56" s="48" t="s">
        <v>68</v>
      </c>
      <c r="B56" s="31">
        <v>211.6</v>
      </c>
      <c r="C56" s="35">
        <v>44680</v>
      </c>
      <c r="D56" s="39" t="s">
        <v>39</v>
      </c>
      <c r="E56" s="37" t="s">
        <v>69</v>
      </c>
      <c r="G56" s="11"/>
    </row>
    <row r="57" spans="1:7" ht="13.95" customHeight="1" x14ac:dyDescent="0.3">
      <c r="A57" s="48"/>
      <c r="B57" s="31"/>
      <c r="C57" s="35"/>
      <c r="D57" s="57"/>
      <c r="E57" s="37"/>
      <c r="G57" s="11"/>
    </row>
    <row r="58" spans="1:7" ht="13.95" customHeight="1" x14ac:dyDescent="0.3">
      <c r="A58" s="121" t="s">
        <v>70</v>
      </c>
      <c r="B58" s="94">
        <f>SUM(B59:B60)</f>
        <v>16125</v>
      </c>
      <c r="C58" s="95"/>
      <c r="D58" s="96"/>
      <c r="E58" s="122"/>
      <c r="G58" s="11"/>
    </row>
    <row r="59" spans="1:7" ht="13.95" customHeight="1" x14ac:dyDescent="0.3">
      <c r="A59" s="48" t="s">
        <v>71</v>
      </c>
      <c r="B59" s="31">
        <v>16125</v>
      </c>
      <c r="C59" s="35">
        <v>44679</v>
      </c>
      <c r="D59" s="39" t="s">
        <v>39</v>
      </c>
      <c r="E59" s="37" t="s">
        <v>72</v>
      </c>
      <c r="G59" s="11"/>
    </row>
    <row r="60" spans="1:7" ht="13.95" customHeight="1" x14ac:dyDescent="0.3">
      <c r="A60" s="32"/>
      <c r="B60" s="33"/>
      <c r="C60" s="28"/>
      <c r="D60" s="27"/>
      <c r="E60" s="30"/>
      <c r="G60" s="11"/>
    </row>
    <row r="61" spans="1:7" ht="13.95" customHeight="1" x14ac:dyDescent="0.3">
      <c r="A61" s="119" t="s">
        <v>73</v>
      </c>
      <c r="B61" s="92">
        <f>SUM(B62,B65,B75,B80,,B84,B87,B96,B100)</f>
        <v>39893.449999999997</v>
      </c>
      <c r="C61" s="91"/>
      <c r="D61" s="93"/>
      <c r="E61" s="120"/>
      <c r="G61" s="11"/>
    </row>
    <row r="62" spans="1:7" ht="13.95" customHeight="1" x14ac:dyDescent="0.3">
      <c r="A62" s="121" t="s">
        <v>74</v>
      </c>
      <c r="B62" s="94">
        <f>SUM(B63:B64)</f>
        <v>1990.43</v>
      </c>
      <c r="C62" s="95"/>
      <c r="D62" s="96"/>
      <c r="E62" s="122"/>
      <c r="G62" s="11"/>
    </row>
    <row r="63" spans="1:7" ht="13.95" customHeight="1" x14ac:dyDescent="0.3">
      <c r="A63" s="34" t="s">
        <v>75</v>
      </c>
      <c r="B63" s="31">
        <v>1990.43</v>
      </c>
      <c r="C63" s="35">
        <v>44659</v>
      </c>
      <c r="D63" s="36" t="s">
        <v>11</v>
      </c>
      <c r="E63" s="37" t="s">
        <v>76</v>
      </c>
      <c r="G63" s="11"/>
    </row>
    <row r="64" spans="1:7" ht="13.95" customHeight="1" x14ac:dyDescent="0.3">
      <c r="A64" s="34"/>
      <c r="B64" s="33"/>
      <c r="C64" s="28"/>
      <c r="D64" s="27"/>
      <c r="E64" s="30"/>
      <c r="G64" s="11"/>
    </row>
    <row r="65" spans="1:7" ht="13.95" customHeight="1" x14ac:dyDescent="0.3">
      <c r="A65" s="121" t="s">
        <v>77</v>
      </c>
      <c r="B65" s="94">
        <f>SUM(B66:B74)</f>
        <v>12093.929999999998</v>
      </c>
      <c r="C65" s="95"/>
      <c r="D65" s="96"/>
      <c r="E65" s="122"/>
      <c r="G65" s="11"/>
    </row>
    <row r="66" spans="1:7" ht="13.95" customHeight="1" x14ac:dyDescent="0.3">
      <c r="A66" s="34" t="s">
        <v>78</v>
      </c>
      <c r="B66" s="31">
        <v>1798.67</v>
      </c>
      <c r="C66" s="35">
        <v>44659</v>
      </c>
      <c r="D66" s="36" t="s">
        <v>11</v>
      </c>
      <c r="E66" s="37" t="s">
        <v>79</v>
      </c>
      <c r="G66" s="11"/>
    </row>
    <row r="67" spans="1:7" ht="13.95" customHeight="1" x14ac:dyDescent="0.3">
      <c r="A67" s="34" t="s">
        <v>80</v>
      </c>
      <c r="B67" s="31">
        <v>1505.24</v>
      </c>
      <c r="C67" s="35">
        <v>44659</v>
      </c>
      <c r="D67" s="36" t="s">
        <v>11</v>
      </c>
      <c r="E67" s="37" t="s">
        <v>81</v>
      </c>
      <c r="G67" s="11"/>
    </row>
    <row r="68" spans="1:7" ht="13.95" customHeight="1" x14ac:dyDescent="0.3">
      <c r="A68" s="34" t="s">
        <v>80</v>
      </c>
      <c r="B68" s="31">
        <v>1071.9100000000001</v>
      </c>
      <c r="C68" s="35">
        <v>44659</v>
      </c>
      <c r="D68" s="36" t="s">
        <v>11</v>
      </c>
      <c r="E68" s="38" t="s">
        <v>82</v>
      </c>
      <c r="G68" s="11"/>
    </row>
    <row r="69" spans="1:7" ht="13.95" customHeight="1" x14ac:dyDescent="0.3">
      <c r="A69" s="34" t="s">
        <v>80</v>
      </c>
      <c r="B69" s="31">
        <v>1027.23</v>
      </c>
      <c r="C69" s="35">
        <v>44671</v>
      </c>
      <c r="D69" s="36" t="s">
        <v>11</v>
      </c>
      <c r="E69" s="37" t="s">
        <v>83</v>
      </c>
      <c r="G69" s="11"/>
    </row>
    <row r="70" spans="1:7" ht="13.95" customHeight="1" x14ac:dyDescent="0.3">
      <c r="A70" s="34" t="s">
        <v>80</v>
      </c>
      <c r="B70" s="31">
        <v>1000.32</v>
      </c>
      <c r="C70" s="35">
        <v>44671</v>
      </c>
      <c r="D70" s="36" t="s">
        <v>11</v>
      </c>
      <c r="E70" s="37" t="s">
        <v>84</v>
      </c>
      <c r="G70" s="11"/>
    </row>
    <row r="71" spans="1:7" ht="13.95" customHeight="1" x14ac:dyDescent="0.3">
      <c r="A71" s="34" t="s">
        <v>85</v>
      </c>
      <c r="B71" s="31">
        <v>3084.51</v>
      </c>
      <c r="C71" s="35">
        <v>44679</v>
      </c>
      <c r="D71" s="36" t="s">
        <v>39</v>
      </c>
      <c r="E71" s="37" t="s">
        <v>86</v>
      </c>
      <c r="G71" s="11"/>
    </row>
    <row r="72" spans="1:7" ht="13.95" customHeight="1" x14ac:dyDescent="0.3">
      <c r="A72" s="34" t="s">
        <v>87</v>
      </c>
      <c r="B72" s="31">
        <v>1550.49</v>
      </c>
      <c r="C72" s="35">
        <v>44679</v>
      </c>
      <c r="D72" s="36" t="s">
        <v>39</v>
      </c>
      <c r="E72" s="37" t="s">
        <v>88</v>
      </c>
      <c r="G72" s="11"/>
    </row>
    <row r="73" spans="1:7" ht="13.95" customHeight="1" x14ac:dyDescent="0.3">
      <c r="A73" s="34" t="s">
        <v>80</v>
      </c>
      <c r="B73" s="31">
        <v>1055.56</v>
      </c>
      <c r="C73" s="35">
        <v>44680</v>
      </c>
      <c r="D73" s="36" t="s">
        <v>11</v>
      </c>
      <c r="E73" s="37" t="s">
        <v>89</v>
      </c>
      <c r="G73" s="11"/>
    </row>
    <row r="74" spans="1:7" ht="13.95" customHeight="1" x14ac:dyDescent="0.3">
      <c r="A74" s="34"/>
      <c r="B74" s="102"/>
      <c r="C74" s="103"/>
      <c r="D74" s="104"/>
      <c r="E74" s="128"/>
      <c r="G74" s="11"/>
    </row>
    <row r="75" spans="1:7" ht="13.95" customHeight="1" x14ac:dyDescent="0.3">
      <c r="A75" s="121" t="s">
        <v>90</v>
      </c>
      <c r="B75" s="94">
        <f>SUM(B76:B79)</f>
        <v>1983.1</v>
      </c>
      <c r="C75" s="95"/>
      <c r="D75" s="96"/>
      <c r="E75" s="122"/>
      <c r="G75" s="11"/>
    </row>
    <row r="76" spans="1:7" ht="13.95" customHeight="1" x14ac:dyDescent="0.3">
      <c r="A76" s="34" t="s">
        <v>91</v>
      </c>
      <c r="B76" s="31">
        <v>403.1</v>
      </c>
      <c r="C76" s="35">
        <v>44662</v>
      </c>
      <c r="D76" s="39" t="s">
        <v>11</v>
      </c>
      <c r="E76" s="37" t="s">
        <v>92</v>
      </c>
      <c r="G76" s="11"/>
    </row>
    <row r="77" spans="1:7" ht="13.95" customHeight="1" x14ac:dyDescent="0.3">
      <c r="A77" s="34" t="s">
        <v>93</v>
      </c>
      <c r="B77" s="31">
        <v>770</v>
      </c>
      <c r="C77" s="35">
        <v>44665</v>
      </c>
      <c r="D77" s="39" t="s">
        <v>39</v>
      </c>
      <c r="E77" s="37" t="s">
        <v>94</v>
      </c>
      <c r="G77" s="11"/>
    </row>
    <row r="78" spans="1:7" ht="13.95" customHeight="1" x14ac:dyDescent="0.3">
      <c r="A78" s="34" t="s">
        <v>93</v>
      </c>
      <c r="B78" s="31">
        <v>810</v>
      </c>
      <c r="C78" s="35">
        <v>44676</v>
      </c>
      <c r="D78" s="39" t="s">
        <v>59</v>
      </c>
      <c r="E78" s="37" t="s">
        <v>95</v>
      </c>
      <c r="G78" s="11"/>
    </row>
    <row r="79" spans="1:7" ht="13.95" customHeight="1" x14ac:dyDescent="0.3">
      <c r="A79" s="32"/>
      <c r="B79" s="40"/>
      <c r="C79" s="19"/>
      <c r="D79" s="41"/>
      <c r="E79" s="20"/>
      <c r="G79" s="11"/>
    </row>
    <row r="80" spans="1:7" ht="13.95" customHeight="1" x14ac:dyDescent="0.3">
      <c r="A80" s="121" t="s">
        <v>96</v>
      </c>
      <c r="B80" s="94">
        <f>SUM(B81:B83)</f>
        <v>0</v>
      </c>
      <c r="C80" s="95"/>
      <c r="D80" s="96"/>
      <c r="E80" s="122"/>
      <c r="G80" s="11"/>
    </row>
    <row r="81" spans="1:7" ht="13.95" customHeight="1" x14ac:dyDescent="0.3">
      <c r="A81" s="48"/>
      <c r="B81" s="46"/>
      <c r="C81" s="19"/>
      <c r="D81" s="41"/>
      <c r="E81" s="20"/>
      <c r="G81" s="11"/>
    </row>
    <row r="82" spans="1:7" ht="13.95" customHeight="1" x14ac:dyDescent="0.3">
      <c r="A82" s="48"/>
      <c r="B82" s="46"/>
      <c r="C82" s="19"/>
      <c r="D82" s="41"/>
      <c r="E82" s="20"/>
      <c r="G82" s="11"/>
    </row>
    <row r="83" spans="1:7" ht="13.95" customHeight="1" x14ac:dyDescent="0.3">
      <c r="A83" s="32"/>
      <c r="B83" s="40"/>
      <c r="C83" s="19"/>
      <c r="D83" s="41"/>
      <c r="E83" s="20"/>
      <c r="G83" s="11"/>
    </row>
    <row r="84" spans="1:7" ht="13.95" customHeight="1" x14ac:dyDescent="0.3">
      <c r="A84" s="121" t="s">
        <v>97</v>
      </c>
      <c r="B84" s="94">
        <f>SUM(B85:B86)</f>
        <v>2379</v>
      </c>
      <c r="C84" s="95"/>
      <c r="D84" s="96"/>
      <c r="E84" s="122"/>
      <c r="G84" s="11"/>
    </row>
    <row r="85" spans="1:7" ht="13.95" customHeight="1" x14ac:dyDescent="0.3">
      <c r="A85" s="48" t="s">
        <v>98</v>
      </c>
      <c r="B85" s="46">
        <v>2379</v>
      </c>
      <c r="C85" s="19">
        <v>44662</v>
      </c>
      <c r="D85" s="41" t="s">
        <v>39</v>
      </c>
      <c r="E85" s="20" t="s">
        <v>99</v>
      </c>
      <c r="G85" s="11"/>
    </row>
    <row r="86" spans="1:7" ht="13.95" customHeight="1" x14ac:dyDescent="0.3">
      <c r="A86" s="42"/>
      <c r="B86" s="43"/>
      <c r="C86" s="44"/>
      <c r="D86" s="45"/>
      <c r="E86" s="129"/>
      <c r="G86" s="11"/>
    </row>
    <row r="87" spans="1:7" ht="13.95" customHeight="1" x14ac:dyDescent="0.3">
      <c r="A87" s="121" t="s">
        <v>100</v>
      </c>
      <c r="B87" s="94">
        <f>SUM(B88:B95)</f>
        <v>20973.79</v>
      </c>
      <c r="C87" s="95"/>
      <c r="D87" s="96"/>
      <c r="E87" s="122"/>
      <c r="G87" s="11"/>
    </row>
    <row r="88" spans="1:7" ht="13.95" customHeight="1" x14ac:dyDescent="0.3">
      <c r="A88" s="32" t="s">
        <v>101</v>
      </c>
      <c r="B88" s="46">
        <v>5050</v>
      </c>
      <c r="C88" s="35">
        <v>44659</v>
      </c>
      <c r="D88" s="39" t="s">
        <v>59</v>
      </c>
      <c r="E88" s="47" t="s">
        <v>102</v>
      </c>
      <c r="G88" s="11"/>
    </row>
    <row r="89" spans="1:7" ht="13.95" customHeight="1" x14ac:dyDescent="0.3">
      <c r="A89" s="32" t="s">
        <v>101</v>
      </c>
      <c r="B89" s="46">
        <v>3050</v>
      </c>
      <c r="C89" s="35">
        <v>44663</v>
      </c>
      <c r="D89" s="39" t="s">
        <v>59</v>
      </c>
      <c r="E89" s="47" t="s">
        <v>103</v>
      </c>
      <c r="G89" s="11"/>
    </row>
    <row r="90" spans="1:7" ht="13.95" customHeight="1" x14ac:dyDescent="0.3">
      <c r="A90" s="32" t="s">
        <v>104</v>
      </c>
      <c r="B90" s="46">
        <v>2673.79</v>
      </c>
      <c r="C90" s="35">
        <v>44669</v>
      </c>
      <c r="D90" s="39" t="s">
        <v>11</v>
      </c>
      <c r="E90" s="47" t="s">
        <v>105</v>
      </c>
      <c r="G90" s="11"/>
    </row>
    <row r="91" spans="1:7" ht="13.95" customHeight="1" x14ac:dyDescent="0.3">
      <c r="A91" s="32" t="s">
        <v>101</v>
      </c>
      <c r="B91" s="46">
        <v>3050</v>
      </c>
      <c r="C91" s="35">
        <v>44670</v>
      </c>
      <c r="D91" s="39" t="s">
        <v>59</v>
      </c>
      <c r="E91" s="47" t="s">
        <v>106</v>
      </c>
      <c r="G91" s="11"/>
    </row>
    <row r="92" spans="1:7" ht="13.95" customHeight="1" x14ac:dyDescent="0.3">
      <c r="A92" s="32" t="s">
        <v>101</v>
      </c>
      <c r="B92" s="46">
        <v>1050</v>
      </c>
      <c r="C92" s="35">
        <v>44676</v>
      </c>
      <c r="D92" s="39" t="s">
        <v>59</v>
      </c>
      <c r="E92" s="47" t="s">
        <v>107</v>
      </c>
      <c r="G92" s="11"/>
    </row>
    <row r="93" spans="1:7" ht="13.95" customHeight="1" x14ac:dyDescent="0.3">
      <c r="A93" s="32" t="s">
        <v>101</v>
      </c>
      <c r="B93" s="46">
        <v>2050</v>
      </c>
      <c r="C93" s="35">
        <v>44676</v>
      </c>
      <c r="D93" s="39" t="s">
        <v>59</v>
      </c>
      <c r="E93" s="47" t="s">
        <v>108</v>
      </c>
      <c r="G93" s="11"/>
    </row>
    <row r="94" spans="1:7" ht="13.95" customHeight="1" x14ac:dyDescent="0.3">
      <c r="A94" s="32" t="s">
        <v>101</v>
      </c>
      <c r="B94" s="46">
        <v>4050</v>
      </c>
      <c r="C94" s="35">
        <v>44678</v>
      </c>
      <c r="D94" s="39" t="s">
        <v>59</v>
      </c>
      <c r="E94" s="47" t="s">
        <v>109</v>
      </c>
      <c r="G94" s="11"/>
    </row>
    <row r="95" spans="1:7" ht="13.95" customHeight="1" x14ac:dyDescent="0.3">
      <c r="A95" s="32"/>
      <c r="B95" s="40"/>
      <c r="C95" s="28"/>
      <c r="D95" s="27"/>
      <c r="E95" s="30"/>
      <c r="G95" s="11"/>
    </row>
    <row r="96" spans="1:7" ht="13.95" customHeight="1" x14ac:dyDescent="0.3">
      <c r="A96" s="121" t="s">
        <v>110</v>
      </c>
      <c r="B96" s="94">
        <f>SUM(B97:B99)</f>
        <v>473.2</v>
      </c>
      <c r="C96" s="95"/>
      <c r="D96" s="96"/>
      <c r="E96" s="122"/>
      <c r="G96" s="11"/>
    </row>
    <row r="97" spans="1:7" ht="13.95" customHeight="1" x14ac:dyDescent="0.3">
      <c r="A97" s="21" t="s">
        <v>111</v>
      </c>
      <c r="B97" s="31">
        <v>473.2</v>
      </c>
      <c r="C97" s="28">
        <v>44679</v>
      </c>
      <c r="D97" s="27" t="s">
        <v>11</v>
      </c>
      <c r="E97" s="30" t="s">
        <v>112</v>
      </c>
      <c r="G97" s="11"/>
    </row>
    <row r="98" spans="1:7" ht="13.95" customHeight="1" x14ac:dyDescent="0.3">
      <c r="A98" s="21"/>
      <c r="B98" s="31"/>
      <c r="C98" s="28"/>
      <c r="D98" s="27"/>
      <c r="E98" s="30"/>
      <c r="G98" s="11"/>
    </row>
    <row r="99" spans="1:7" ht="13.95" customHeight="1" x14ac:dyDescent="0.3">
      <c r="A99" s="34"/>
      <c r="B99" s="33"/>
      <c r="C99" s="28"/>
      <c r="D99" s="27"/>
      <c r="E99" s="30"/>
      <c r="G99" s="11"/>
    </row>
    <row r="100" spans="1:7" ht="13.95" customHeight="1" x14ac:dyDescent="0.3">
      <c r="A100" s="121" t="s">
        <v>113</v>
      </c>
      <c r="B100" s="94">
        <f>SUM(B101:B103)</f>
        <v>0</v>
      </c>
      <c r="C100" s="95"/>
      <c r="D100" s="96"/>
      <c r="E100" s="122"/>
      <c r="G100" s="11"/>
    </row>
    <row r="101" spans="1:7" ht="13.95" customHeight="1" x14ac:dyDescent="0.3">
      <c r="A101" s="50"/>
      <c r="B101" s="31"/>
      <c r="C101" s="28"/>
      <c r="D101" s="27"/>
      <c r="E101" s="30"/>
      <c r="G101" s="11"/>
    </row>
    <row r="102" spans="1:7" ht="13.95" customHeight="1" x14ac:dyDescent="0.3">
      <c r="A102" s="50"/>
      <c r="B102" s="31"/>
      <c r="C102" s="28"/>
      <c r="D102" s="27"/>
      <c r="E102" s="30"/>
      <c r="G102" s="11"/>
    </row>
    <row r="103" spans="1:7" ht="13.95" customHeight="1" x14ac:dyDescent="0.3">
      <c r="A103" s="48"/>
      <c r="B103" s="31"/>
      <c r="C103" s="35"/>
      <c r="D103" s="39"/>
      <c r="E103" s="38"/>
      <c r="G103" s="11"/>
    </row>
    <row r="104" spans="1:7" ht="13.95" customHeight="1" x14ac:dyDescent="0.3">
      <c r="A104" s="119" t="s">
        <v>114</v>
      </c>
      <c r="B104" s="92">
        <f>SUM(B105,B109)</f>
        <v>1162.96</v>
      </c>
      <c r="C104" s="91"/>
      <c r="D104" s="93"/>
      <c r="E104" s="120"/>
      <c r="G104" s="11"/>
    </row>
    <row r="105" spans="1:7" ht="13.95" customHeight="1" x14ac:dyDescent="0.3">
      <c r="A105" s="121" t="s">
        <v>115</v>
      </c>
      <c r="B105" s="94">
        <f>SUM(B106:B108)</f>
        <v>1162.96</v>
      </c>
      <c r="C105" s="95"/>
      <c r="D105" s="96"/>
      <c r="E105" s="122"/>
      <c r="G105" s="11"/>
    </row>
    <row r="106" spans="1:7" ht="13.95" customHeight="1" x14ac:dyDescent="0.3">
      <c r="A106" s="50" t="s">
        <v>116</v>
      </c>
      <c r="B106" s="31">
        <v>65.959999999999994</v>
      </c>
      <c r="C106" s="28">
        <v>44662</v>
      </c>
      <c r="D106" s="36" t="s">
        <v>39</v>
      </c>
      <c r="E106" s="37" t="s">
        <v>117</v>
      </c>
      <c r="G106" s="11"/>
    </row>
    <row r="107" spans="1:7" ht="13.95" customHeight="1" x14ac:dyDescent="0.3">
      <c r="A107" s="21" t="s">
        <v>118</v>
      </c>
      <c r="B107" s="31">
        <v>1097</v>
      </c>
      <c r="C107" s="35">
        <v>44678</v>
      </c>
      <c r="D107" s="39" t="s">
        <v>11</v>
      </c>
      <c r="E107" s="37" t="s">
        <v>119</v>
      </c>
      <c r="G107" s="11"/>
    </row>
    <row r="108" spans="1:7" ht="13.95" customHeight="1" x14ac:dyDescent="0.3">
      <c r="A108" s="21"/>
      <c r="B108" s="31"/>
      <c r="C108" s="35"/>
      <c r="D108" s="39"/>
      <c r="E108" s="37"/>
      <c r="G108" s="11"/>
    </row>
    <row r="109" spans="1:7" ht="13.95" customHeight="1" x14ac:dyDescent="0.3">
      <c r="A109" s="121" t="s">
        <v>120</v>
      </c>
      <c r="B109" s="94">
        <f>SUM(B110:B111)</f>
        <v>0</v>
      </c>
      <c r="C109" s="95"/>
      <c r="D109" s="96"/>
      <c r="E109" s="122"/>
      <c r="G109" s="11"/>
    </row>
    <row r="110" spans="1:7" ht="13.95" customHeight="1" x14ac:dyDescent="0.3">
      <c r="A110" s="50"/>
      <c r="B110" s="31"/>
      <c r="C110" s="35"/>
      <c r="D110" s="39"/>
      <c r="E110" s="37"/>
      <c r="G110" s="11"/>
    </row>
    <row r="111" spans="1:7" ht="13.95" customHeight="1" x14ac:dyDescent="0.3">
      <c r="A111" s="48"/>
      <c r="B111" s="31"/>
      <c r="C111" s="35"/>
      <c r="D111" s="39"/>
      <c r="E111" s="37"/>
      <c r="G111" s="11"/>
    </row>
    <row r="112" spans="1:7" ht="13.95" customHeight="1" x14ac:dyDescent="0.3">
      <c r="A112" s="119" t="s">
        <v>121</v>
      </c>
      <c r="B112" s="92">
        <f>SUM(B113,B116,B119,B136)</f>
        <v>16681.28</v>
      </c>
      <c r="C112" s="91"/>
      <c r="D112" s="93"/>
      <c r="E112" s="120"/>
      <c r="G112" s="11"/>
    </row>
    <row r="113" spans="1:7" ht="13.95" customHeight="1" x14ac:dyDescent="0.3">
      <c r="A113" s="121" t="s">
        <v>122</v>
      </c>
      <c r="B113" s="94">
        <f>SUM(B114:B115)</f>
        <v>0</v>
      </c>
      <c r="C113" s="95"/>
      <c r="D113" s="96"/>
      <c r="E113" s="122"/>
      <c r="G113" s="11"/>
    </row>
    <row r="114" spans="1:7" ht="13.95" customHeight="1" x14ac:dyDescent="0.3">
      <c r="A114" s="48"/>
      <c r="B114" s="31"/>
      <c r="C114" s="35"/>
      <c r="D114" s="39"/>
      <c r="E114" s="37"/>
      <c r="G114" s="11"/>
    </row>
    <row r="115" spans="1:7" ht="13.95" customHeight="1" x14ac:dyDescent="0.3">
      <c r="A115" s="48"/>
      <c r="B115" s="49"/>
      <c r="C115" s="35"/>
      <c r="D115" s="39"/>
      <c r="E115" s="38"/>
      <c r="G115" s="11"/>
    </row>
    <row r="116" spans="1:7" ht="13.95" customHeight="1" x14ac:dyDescent="0.3">
      <c r="A116" s="121" t="s">
        <v>123</v>
      </c>
      <c r="B116" s="94">
        <f>SUM(B117:B118)</f>
        <v>0</v>
      </c>
      <c r="C116" s="95"/>
      <c r="D116" s="96"/>
      <c r="E116" s="122"/>
      <c r="G116" s="11"/>
    </row>
    <row r="117" spans="1:7" ht="13.95" customHeight="1" x14ac:dyDescent="0.3">
      <c r="A117" s="48"/>
      <c r="B117" s="31"/>
      <c r="C117" s="35"/>
      <c r="D117" s="39"/>
      <c r="E117" s="37"/>
      <c r="G117" s="11"/>
    </row>
    <row r="118" spans="1:7" ht="13.95" customHeight="1" x14ac:dyDescent="0.3">
      <c r="A118" s="48"/>
      <c r="B118" s="31"/>
      <c r="C118" s="35"/>
      <c r="D118" s="39"/>
      <c r="E118" s="37"/>
      <c r="G118" s="11"/>
    </row>
    <row r="119" spans="1:7" ht="13.95" customHeight="1" x14ac:dyDescent="0.3">
      <c r="A119" s="121" t="s">
        <v>124</v>
      </c>
      <c r="B119" s="94">
        <f>SUM(B120:B135)</f>
        <v>15527.279999999999</v>
      </c>
      <c r="C119" s="95"/>
      <c r="D119" s="96"/>
      <c r="E119" s="122"/>
      <c r="G119" s="11"/>
    </row>
    <row r="120" spans="1:7" ht="13.95" customHeight="1" x14ac:dyDescent="0.3">
      <c r="A120" s="50" t="s">
        <v>125</v>
      </c>
      <c r="B120" s="26">
        <v>1615.08</v>
      </c>
      <c r="C120" s="35">
        <v>44662</v>
      </c>
      <c r="D120" s="39" t="s">
        <v>11</v>
      </c>
      <c r="E120" s="52" t="s">
        <v>126</v>
      </c>
      <c r="G120" s="11"/>
    </row>
    <row r="121" spans="1:7" ht="13.95" customHeight="1" x14ac:dyDescent="0.3">
      <c r="A121" s="50" t="s">
        <v>125</v>
      </c>
      <c r="B121" s="26">
        <v>122.99</v>
      </c>
      <c r="C121" s="35">
        <v>44663</v>
      </c>
      <c r="D121" s="39" t="s">
        <v>11</v>
      </c>
      <c r="E121" s="52" t="s">
        <v>127</v>
      </c>
      <c r="G121" s="11"/>
    </row>
    <row r="122" spans="1:7" ht="13.95" customHeight="1" x14ac:dyDescent="0.3">
      <c r="A122" s="50" t="s">
        <v>128</v>
      </c>
      <c r="B122" s="26">
        <v>6929.59</v>
      </c>
      <c r="C122" s="35">
        <v>44671</v>
      </c>
      <c r="D122" s="39" t="s">
        <v>51</v>
      </c>
      <c r="E122" s="52"/>
      <c r="G122" s="11"/>
    </row>
    <row r="123" spans="1:7" ht="13.95" customHeight="1" x14ac:dyDescent="0.3">
      <c r="A123" s="50" t="s">
        <v>128</v>
      </c>
      <c r="B123" s="26">
        <v>1860</v>
      </c>
      <c r="C123" s="35">
        <v>44671</v>
      </c>
      <c r="D123" s="39" t="s">
        <v>51</v>
      </c>
      <c r="E123" s="52" t="s">
        <v>129</v>
      </c>
      <c r="G123" s="11"/>
    </row>
    <row r="124" spans="1:7" ht="13.95" customHeight="1" x14ac:dyDescent="0.3">
      <c r="A124" s="50" t="s">
        <v>125</v>
      </c>
      <c r="B124" s="26">
        <v>3320.13</v>
      </c>
      <c r="C124" s="35">
        <v>44671</v>
      </c>
      <c r="D124" s="39" t="s">
        <v>51</v>
      </c>
      <c r="E124" s="52"/>
      <c r="G124" s="11"/>
    </row>
    <row r="125" spans="1:7" ht="13.95" customHeight="1" x14ac:dyDescent="0.3">
      <c r="A125" s="50" t="s">
        <v>128</v>
      </c>
      <c r="B125" s="26">
        <v>200.66</v>
      </c>
      <c r="C125" s="35">
        <v>44680</v>
      </c>
      <c r="D125" s="39" t="s">
        <v>51</v>
      </c>
      <c r="E125" s="52" t="s">
        <v>127</v>
      </c>
      <c r="G125" s="11"/>
    </row>
    <row r="126" spans="1:7" ht="13.95" customHeight="1" x14ac:dyDescent="0.3">
      <c r="A126" s="50" t="s">
        <v>128</v>
      </c>
      <c r="B126" s="26">
        <v>146.13</v>
      </c>
      <c r="C126" s="35">
        <v>44680</v>
      </c>
      <c r="D126" s="39" t="s">
        <v>51</v>
      </c>
      <c r="E126" s="52" t="s">
        <v>130</v>
      </c>
      <c r="G126" s="11"/>
    </row>
    <row r="127" spans="1:7" ht="13.95" customHeight="1" x14ac:dyDescent="0.3">
      <c r="A127" s="50" t="s">
        <v>128</v>
      </c>
      <c r="B127" s="26">
        <v>58.82</v>
      </c>
      <c r="C127" s="35">
        <v>44680</v>
      </c>
      <c r="D127" s="39" t="s">
        <v>51</v>
      </c>
      <c r="E127" s="52" t="s">
        <v>131</v>
      </c>
      <c r="G127" s="11"/>
    </row>
    <row r="128" spans="1:7" ht="13.95" customHeight="1" x14ac:dyDescent="0.3">
      <c r="A128" s="50" t="s">
        <v>132</v>
      </c>
      <c r="B128" s="26">
        <v>64.72</v>
      </c>
      <c r="C128" s="35">
        <v>44680</v>
      </c>
      <c r="D128" s="39" t="s">
        <v>51</v>
      </c>
      <c r="E128" s="52" t="s">
        <v>127</v>
      </c>
      <c r="G128" s="11"/>
    </row>
    <row r="129" spans="1:9" ht="13.95" customHeight="1" x14ac:dyDescent="0.3">
      <c r="A129" s="50" t="s">
        <v>132</v>
      </c>
      <c r="B129" s="26">
        <v>378.42</v>
      </c>
      <c r="C129" s="35">
        <v>44680</v>
      </c>
      <c r="D129" s="39" t="s">
        <v>51</v>
      </c>
      <c r="E129" s="52" t="s">
        <v>133</v>
      </c>
      <c r="G129" s="11"/>
    </row>
    <row r="130" spans="1:9" ht="13.95" customHeight="1" x14ac:dyDescent="0.3">
      <c r="A130" s="21" t="s">
        <v>132</v>
      </c>
      <c r="B130" s="26">
        <v>47.3</v>
      </c>
      <c r="C130" s="23">
        <v>44680</v>
      </c>
      <c r="D130" s="25" t="s">
        <v>51</v>
      </c>
      <c r="E130" s="51" t="s">
        <v>130</v>
      </c>
      <c r="G130" s="11"/>
    </row>
    <row r="131" spans="1:9" ht="13.95" customHeight="1" x14ac:dyDescent="0.3">
      <c r="A131" s="21" t="s">
        <v>132</v>
      </c>
      <c r="B131" s="26">
        <v>382.86</v>
      </c>
      <c r="C131" s="23">
        <v>44680</v>
      </c>
      <c r="D131" s="25" t="s">
        <v>51</v>
      </c>
      <c r="E131" s="51" t="s">
        <v>134</v>
      </c>
      <c r="G131" s="11"/>
    </row>
    <row r="132" spans="1:9" ht="13.95" customHeight="1" x14ac:dyDescent="0.3">
      <c r="A132" s="50" t="s">
        <v>132</v>
      </c>
      <c r="B132" s="26">
        <v>381.24</v>
      </c>
      <c r="C132" s="35">
        <v>44680</v>
      </c>
      <c r="D132" s="25" t="s">
        <v>51</v>
      </c>
      <c r="E132" s="52" t="s">
        <v>135</v>
      </c>
      <c r="G132" s="11"/>
    </row>
    <row r="133" spans="1:9" ht="13.95" customHeight="1" x14ac:dyDescent="0.3">
      <c r="A133" s="21" t="s">
        <v>132</v>
      </c>
      <c r="B133" s="26">
        <v>19.34</v>
      </c>
      <c r="C133" s="23">
        <v>44680</v>
      </c>
      <c r="D133" s="25" t="s">
        <v>51</v>
      </c>
      <c r="E133" s="51" t="s">
        <v>131</v>
      </c>
      <c r="G133" s="11"/>
    </row>
    <row r="134" spans="1:9" ht="13.95" customHeight="1" x14ac:dyDescent="0.3">
      <c r="A134" s="50"/>
      <c r="B134" s="26"/>
      <c r="C134" s="35"/>
      <c r="D134" s="39"/>
      <c r="E134" s="52"/>
      <c r="G134" s="11"/>
    </row>
    <row r="135" spans="1:9" ht="13.95" customHeight="1" x14ac:dyDescent="0.3">
      <c r="A135" s="50"/>
      <c r="B135" s="105"/>
      <c r="C135" s="35"/>
      <c r="D135" s="39"/>
      <c r="E135" s="37"/>
      <c r="G135" s="11"/>
    </row>
    <row r="136" spans="1:9" ht="13.95" customHeight="1" x14ac:dyDescent="0.3">
      <c r="A136" s="121" t="s">
        <v>136</v>
      </c>
      <c r="B136" s="94">
        <f>SUM(B137:B139)</f>
        <v>1154</v>
      </c>
      <c r="C136" s="95"/>
      <c r="D136" s="96"/>
      <c r="E136" s="122"/>
      <c r="G136" s="11"/>
    </row>
    <row r="137" spans="1:9" s="53" customFormat="1" ht="13.95" customHeight="1" x14ac:dyDescent="0.3">
      <c r="A137" s="34" t="s">
        <v>137</v>
      </c>
      <c r="B137" s="33">
        <v>1001</v>
      </c>
      <c r="C137" s="103"/>
      <c r="D137" s="27"/>
      <c r="E137" s="130"/>
      <c r="G137" s="54"/>
      <c r="I137" s="55"/>
    </row>
    <row r="138" spans="1:9" s="53" customFormat="1" ht="13.95" customHeight="1" x14ac:dyDescent="0.3">
      <c r="A138" s="34" t="s">
        <v>138</v>
      </c>
      <c r="B138" s="46">
        <v>153</v>
      </c>
      <c r="C138" s="28"/>
      <c r="D138" s="27"/>
      <c r="E138" s="30"/>
      <c r="G138" s="54"/>
      <c r="I138" s="55"/>
    </row>
    <row r="139" spans="1:9" ht="13.95" customHeight="1" x14ac:dyDescent="0.3">
      <c r="A139" s="48"/>
      <c r="B139" s="46"/>
      <c r="C139" s="28"/>
      <c r="D139" s="27"/>
      <c r="E139" s="130"/>
      <c r="G139" s="11"/>
    </row>
    <row r="140" spans="1:9" ht="13.95" customHeight="1" x14ac:dyDescent="0.3">
      <c r="A140" s="119" t="s">
        <v>139</v>
      </c>
      <c r="B140" s="92">
        <f>SUM(B141:B153)</f>
        <v>621.34</v>
      </c>
      <c r="C140" s="91"/>
      <c r="D140" s="93"/>
      <c r="E140" s="120"/>
      <c r="G140" s="5"/>
    </row>
    <row r="141" spans="1:9" s="53" customFormat="1" ht="13.95" customHeight="1" x14ac:dyDescent="0.3">
      <c r="A141" s="34" t="s">
        <v>140</v>
      </c>
      <c r="B141" s="31">
        <v>94.5</v>
      </c>
      <c r="C141" s="28">
        <v>44655</v>
      </c>
      <c r="D141" s="56" t="s">
        <v>141</v>
      </c>
      <c r="E141" s="30"/>
      <c r="G141" s="55"/>
      <c r="I141" s="55"/>
    </row>
    <row r="142" spans="1:9" s="53" customFormat="1" ht="13.95" customHeight="1" x14ac:dyDescent="0.3">
      <c r="A142" s="34" t="s">
        <v>140</v>
      </c>
      <c r="B142" s="31">
        <v>52</v>
      </c>
      <c r="C142" s="28">
        <v>44655</v>
      </c>
      <c r="D142" s="56" t="s">
        <v>141</v>
      </c>
      <c r="E142" s="30"/>
      <c r="G142" s="55"/>
      <c r="I142" s="55"/>
    </row>
    <row r="143" spans="1:9" s="53" customFormat="1" ht="13.95" customHeight="1" x14ac:dyDescent="0.3">
      <c r="A143" s="34" t="s">
        <v>142</v>
      </c>
      <c r="B143" s="31">
        <v>40.24</v>
      </c>
      <c r="C143" s="28">
        <v>44655</v>
      </c>
      <c r="D143" s="56" t="s">
        <v>141</v>
      </c>
      <c r="E143" s="30"/>
      <c r="G143" s="55"/>
      <c r="I143" s="55"/>
    </row>
    <row r="144" spans="1:9" s="53" customFormat="1" ht="13.95" customHeight="1" x14ac:dyDescent="0.3">
      <c r="A144" s="34" t="s">
        <v>143</v>
      </c>
      <c r="B144" s="31">
        <v>26.34</v>
      </c>
      <c r="C144" s="28">
        <v>44663</v>
      </c>
      <c r="D144" s="56" t="s">
        <v>141</v>
      </c>
      <c r="E144" s="30"/>
      <c r="G144" s="55"/>
      <c r="I144" s="55"/>
    </row>
    <row r="145" spans="1:9" s="53" customFormat="1" ht="13.95" customHeight="1" x14ac:dyDescent="0.3">
      <c r="A145" s="34" t="s">
        <v>143</v>
      </c>
      <c r="B145" s="31">
        <v>24.95</v>
      </c>
      <c r="C145" s="28">
        <v>44663</v>
      </c>
      <c r="D145" s="56" t="s">
        <v>141</v>
      </c>
      <c r="E145" s="30"/>
      <c r="G145" s="55"/>
      <c r="I145" s="55"/>
    </row>
    <row r="146" spans="1:9" s="53" customFormat="1" ht="13.95" customHeight="1" x14ac:dyDescent="0.3">
      <c r="A146" s="34" t="s">
        <v>143</v>
      </c>
      <c r="B146" s="31">
        <v>61.82</v>
      </c>
      <c r="C146" s="28">
        <v>44663</v>
      </c>
      <c r="D146" s="56" t="s">
        <v>141</v>
      </c>
      <c r="E146" s="30"/>
      <c r="G146" s="55"/>
      <c r="I146" s="55"/>
    </row>
    <row r="147" spans="1:9" s="53" customFormat="1" ht="13.95" customHeight="1" x14ac:dyDescent="0.3">
      <c r="A147" s="34" t="s">
        <v>143</v>
      </c>
      <c r="B147" s="31">
        <v>61.55</v>
      </c>
      <c r="C147" s="28">
        <v>44663</v>
      </c>
      <c r="D147" s="56" t="s">
        <v>141</v>
      </c>
      <c r="E147" s="30"/>
      <c r="G147" s="55"/>
      <c r="I147" s="55"/>
    </row>
    <row r="148" spans="1:9" s="53" customFormat="1" ht="13.95" customHeight="1" x14ac:dyDescent="0.3">
      <c r="A148" s="34" t="s">
        <v>140</v>
      </c>
      <c r="B148" s="31">
        <v>67.23</v>
      </c>
      <c r="C148" s="28">
        <v>44663</v>
      </c>
      <c r="D148" s="56" t="s">
        <v>141</v>
      </c>
      <c r="E148" s="30"/>
      <c r="G148" s="55"/>
      <c r="I148" s="55"/>
    </row>
    <row r="149" spans="1:9" s="53" customFormat="1" ht="13.95" customHeight="1" x14ac:dyDescent="0.3">
      <c r="A149" s="34" t="s">
        <v>140</v>
      </c>
      <c r="B149" s="31">
        <v>50.6</v>
      </c>
      <c r="C149" s="28">
        <v>44663</v>
      </c>
      <c r="D149" s="56" t="s">
        <v>141</v>
      </c>
      <c r="E149" s="30"/>
      <c r="G149" s="55"/>
      <c r="I149" s="55"/>
    </row>
    <row r="150" spans="1:9" s="53" customFormat="1" ht="13.95" customHeight="1" x14ac:dyDescent="0.3">
      <c r="A150" s="34" t="s">
        <v>142</v>
      </c>
      <c r="B150" s="31">
        <v>32.35</v>
      </c>
      <c r="C150" s="28">
        <v>44663</v>
      </c>
      <c r="D150" s="56" t="s">
        <v>141</v>
      </c>
      <c r="E150" s="30"/>
      <c r="G150" s="55"/>
      <c r="I150" s="55"/>
    </row>
    <row r="151" spans="1:9" s="53" customFormat="1" ht="13.95" customHeight="1" x14ac:dyDescent="0.3">
      <c r="A151" s="34" t="s">
        <v>142</v>
      </c>
      <c r="B151" s="31">
        <v>39.369999999999997</v>
      </c>
      <c r="C151" s="28">
        <v>44663</v>
      </c>
      <c r="D151" s="56" t="s">
        <v>141</v>
      </c>
      <c r="E151" s="30"/>
      <c r="G151" s="55"/>
      <c r="I151" s="55"/>
    </row>
    <row r="152" spans="1:9" s="53" customFormat="1" ht="13.95" customHeight="1" x14ac:dyDescent="0.3">
      <c r="A152" s="34" t="s">
        <v>142</v>
      </c>
      <c r="B152" s="31">
        <v>70.39</v>
      </c>
      <c r="C152" s="28">
        <v>44663</v>
      </c>
      <c r="D152" s="56" t="s">
        <v>141</v>
      </c>
      <c r="E152" s="30"/>
      <c r="G152" s="55"/>
      <c r="I152" s="55"/>
    </row>
    <row r="153" spans="1:9" ht="13.95" customHeight="1" x14ac:dyDescent="0.3">
      <c r="A153" s="34"/>
      <c r="B153" s="33"/>
      <c r="C153" s="28"/>
      <c r="D153" s="56"/>
      <c r="E153" s="30"/>
      <c r="G153" s="5"/>
    </row>
    <row r="154" spans="1:9" ht="13.95" customHeight="1" x14ac:dyDescent="0.3">
      <c r="A154" s="119" t="s">
        <v>144</v>
      </c>
      <c r="B154" s="92">
        <f>SUM(B155:B156)</f>
        <v>3568.28</v>
      </c>
      <c r="C154" s="91"/>
      <c r="D154" s="93"/>
      <c r="E154" s="120"/>
      <c r="G154" s="5"/>
    </row>
    <row r="155" spans="1:9" ht="13.95" customHeight="1" x14ac:dyDescent="0.3">
      <c r="A155" s="48" t="s">
        <v>145</v>
      </c>
      <c r="B155" s="31">
        <v>3568.28</v>
      </c>
      <c r="C155" s="35">
        <v>44673</v>
      </c>
      <c r="D155" s="39" t="s">
        <v>141</v>
      </c>
      <c r="E155" s="37" t="s">
        <v>146</v>
      </c>
      <c r="G155" s="5"/>
    </row>
    <row r="156" spans="1:9" ht="13.95" customHeight="1" x14ac:dyDescent="0.3">
      <c r="A156" s="48"/>
      <c r="B156" s="31"/>
      <c r="C156" s="35"/>
      <c r="D156" s="39"/>
      <c r="E156" s="37"/>
      <c r="G156" s="5"/>
    </row>
    <row r="157" spans="1:9" ht="13.95" customHeight="1" x14ac:dyDescent="0.3">
      <c r="A157" s="119" t="s">
        <v>147</v>
      </c>
      <c r="B157" s="92">
        <f>SUM(B158:B160)</f>
        <v>63168.89</v>
      </c>
      <c r="C157" s="91"/>
      <c r="D157" s="93"/>
      <c r="E157" s="120"/>
      <c r="G157" s="5"/>
    </row>
    <row r="158" spans="1:9" ht="13.95" customHeight="1" x14ac:dyDescent="0.3">
      <c r="A158" s="50" t="s">
        <v>148</v>
      </c>
      <c r="B158" s="106">
        <v>30574.33</v>
      </c>
      <c r="C158" s="35">
        <v>44673</v>
      </c>
      <c r="D158" s="39" t="s">
        <v>141</v>
      </c>
      <c r="E158" s="37"/>
      <c r="G158" s="5"/>
    </row>
    <row r="159" spans="1:9" ht="13.95" customHeight="1" x14ac:dyDescent="0.3">
      <c r="A159" s="50" t="s">
        <v>149</v>
      </c>
      <c r="B159" s="106">
        <v>32594.560000000001</v>
      </c>
      <c r="C159" s="35">
        <v>44680</v>
      </c>
      <c r="D159" s="39" t="s">
        <v>141</v>
      </c>
      <c r="E159" s="37"/>
      <c r="G159" s="5"/>
    </row>
    <row r="160" spans="1:9" ht="13.95" customHeight="1" x14ac:dyDescent="0.3">
      <c r="A160" s="34"/>
      <c r="B160" s="33"/>
      <c r="C160" s="28"/>
      <c r="D160" s="56"/>
      <c r="E160" s="30"/>
      <c r="G160" s="5"/>
    </row>
    <row r="161" spans="1:7" ht="13.95" customHeight="1" x14ac:dyDescent="0.3">
      <c r="A161" s="119" t="s">
        <v>150</v>
      </c>
      <c r="B161" s="92">
        <f>SUM(B162:B178)</f>
        <v>149952.24000000002</v>
      </c>
      <c r="C161" s="91"/>
      <c r="D161" s="93"/>
      <c r="E161" s="120"/>
      <c r="G161" s="5"/>
    </row>
    <row r="162" spans="1:7" ht="13.95" customHeight="1" x14ac:dyDescent="0.3">
      <c r="A162" s="21" t="s">
        <v>151</v>
      </c>
      <c r="B162" s="26">
        <v>5371.2</v>
      </c>
      <c r="C162" s="35">
        <v>44655</v>
      </c>
      <c r="D162" s="57" t="s">
        <v>59</v>
      </c>
      <c r="E162" s="37" t="s">
        <v>152</v>
      </c>
      <c r="G162" s="5"/>
    </row>
    <row r="163" spans="1:7" ht="13.95" customHeight="1" x14ac:dyDescent="0.3">
      <c r="A163" s="21" t="s">
        <v>151</v>
      </c>
      <c r="B163" s="26">
        <v>412.8</v>
      </c>
      <c r="C163" s="35">
        <v>44655</v>
      </c>
      <c r="D163" s="57" t="s">
        <v>59</v>
      </c>
      <c r="E163" s="37" t="s">
        <v>153</v>
      </c>
      <c r="G163" s="5"/>
    </row>
    <row r="164" spans="1:7" ht="13.95" customHeight="1" x14ac:dyDescent="0.3">
      <c r="A164" s="21" t="s">
        <v>154</v>
      </c>
      <c r="B164" s="26">
        <v>6000</v>
      </c>
      <c r="C164" s="35">
        <v>44665</v>
      </c>
      <c r="D164" s="57" t="s">
        <v>11</v>
      </c>
      <c r="E164" s="37" t="s">
        <v>155</v>
      </c>
      <c r="G164" s="5"/>
    </row>
    <row r="165" spans="1:7" ht="13.95" customHeight="1" x14ac:dyDescent="0.3">
      <c r="A165" s="21" t="s">
        <v>156</v>
      </c>
      <c r="B165" s="26">
        <v>12000</v>
      </c>
      <c r="C165" s="35">
        <v>44665</v>
      </c>
      <c r="D165" s="57" t="s">
        <v>11</v>
      </c>
      <c r="E165" s="37" t="s">
        <v>157</v>
      </c>
      <c r="G165" s="5"/>
    </row>
    <row r="166" spans="1:7" ht="13.95" customHeight="1" x14ac:dyDescent="0.3">
      <c r="A166" s="21" t="s">
        <v>158</v>
      </c>
      <c r="B166" s="26">
        <v>4187</v>
      </c>
      <c r="C166" s="35">
        <v>44665</v>
      </c>
      <c r="D166" s="57" t="s">
        <v>59</v>
      </c>
      <c r="E166" s="37">
        <v>458818</v>
      </c>
      <c r="G166" s="5"/>
    </row>
    <row r="167" spans="1:7" ht="13.95" customHeight="1" x14ac:dyDescent="0.3">
      <c r="A167" s="21" t="s">
        <v>159</v>
      </c>
      <c r="B167" s="26">
        <v>27900</v>
      </c>
      <c r="C167" s="35">
        <v>44665</v>
      </c>
      <c r="D167" s="57" t="s">
        <v>11</v>
      </c>
      <c r="E167" s="37" t="s">
        <v>160</v>
      </c>
      <c r="G167" s="5"/>
    </row>
    <row r="168" spans="1:7" ht="13.95" customHeight="1" x14ac:dyDescent="0.3">
      <c r="A168" s="21" t="s">
        <v>161</v>
      </c>
      <c r="B168" s="26">
        <v>7000</v>
      </c>
      <c r="C168" s="35">
        <v>44669</v>
      </c>
      <c r="D168" s="57" t="s">
        <v>11</v>
      </c>
      <c r="E168" s="37" t="s">
        <v>162</v>
      </c>
      <c r="G168" s="5"/>
    </row>
    <row r="169" spans="1:7" ht="13.95" customHeight="1" x14ac:dyDescent="0.3">
      <c r="A169" s="21" t="s">
        <v>163</v>
      </c>
      <c r="B169" s="26">
        <v>727.5</v>
      </c>
      <c r="C169" s="35">
        <v>44670</v>
      </c>
      <c r="D169" s="57" t="s">
        <v>39</v>
      </c>
      <c r="E169" s="37" t="s">
        <v>164</v>
      </c>
      <c r="G169" s="5"/>
    </row>
    <row r="170" spans="1:7" ht="13.95" customHeight="1" x14ac:dyDescent="0.3">
      <c r="A170" s="21" t="s">
        <v>165</v>
      </c>
      <c r="B170" s="26">
        <v>3213.08</v>
      </c>
      <c r="C170" s="35">
        <v>44676</v>
      </c>
      <c r="D170" s="57" t="s">
        <v>39</v>
      </c>
      <c r="E170" s="37" t="s">
        <v>166</v>
      </c>
      <c r="G170" s="5"/>
    </row>
    <row r="171" spans="1:7" ht="13.95" customHeight="1" x14ac:dyDescent="0.3">
      <c r="A171" s="21" t="s">
        <v>167</v>
      </c>
      <c r="B171" s="26">
        <v>25750</v>
      </c>
      <c r="C171" s="35">
        <v>44677</v>
      </c>
      <c r="D171" s="57" t="s">
        <v>11</v>
      </c>
      <c r="E171" s="37" t="s">
        <v>168</v>
      </c>
      <c r="G171" s="5"/>
    </row>
    <row r="172" spans="1:7" ht="13.95" customHeight="1" x14ac:dyDescent="0.3">
      <c r="A172" s="21" t="s">
        <v>169</v>
      </c>
      <c r="B172" s="26">
        <v>49600</v>
      </c>
      <c r="C172" s="35">
        <v>44679</v>
      </c>
      <c r="D172" s="57" t="s">
        <v>11</v>
      </c>
      <c r="E172" s="37" t="s">
        <v>170</v>
      </c>
      <c r="G172" s="5"/>
    </row>
    <row r="173" spans="1:7" ht="13.95" customHeight="1" x14ac:dyDescent="0.3">
      <c r="A173" s="21" t="s">
        <v>171</v>
      </c>
      <c r="B173" s="26">
        <v>7500</v>
      </c>
      <c r="C173" s="35">
        <v>44679</v>
      </c>
      <c r="D173" s="57" t="s">
        <v>11</v>
      </c>
      <c r="E173" s="37" t="s">
        <v>172</v>
      </c>
      <c r="G173" s="5"/>
    </row>
    <row r="174" spans="1:7" ht="13.95" customHeight="1" x14ac:dyDescent="0.3">
      <c r="A174" s="21" t="s">
        <v>173</v>
      </c>
      <c r="B174" s="26">
        <v>290.66000000000003</v>
      </c>
      <c r="C174" s="35">
        <v>44680</v>
      </c>
      <c r="D174" s="57" t="s">
        <v>39</v>
      </c>
      <c r="E174" s="37" t="s">
        <v>174</v>
      </c>
      <c r="G174" s="5"/>
    </row>
    <row r="175" spans="1:7" ht="13.95" customHeight="1" x14ac:dyDescent="0.3">
      <c r="A175" s="21"/>
      <c r="B175" s="26"/>
      <c r="C175" s="35"/>
      <c r="D175" s="57"/>
      <c r="E175" s="37"/>
      <c r="G175" s="5"/>
    </row>
    <row r="176" spans="1:7" ht="13.95" customHeight="1" x14ac:dyDescent="0.3">
      <c r="A176" s="21"/>
      <c r="B176" s="26"/>
      <c r="C176" s="35"/>
      <c r="D176" s="57"/>
      <c r="E176" s="37"/>
      <c r="G176" s="5"/>
    </row>
    <row r="177" spans="1:7" ht="13.95" customHeight="1" x14ac:dyDescent="0.3">
      <c r="A177" s="21"/>
      <c r="B177" s="26"/>
      <c r="C177" s="35"/>
      <c r="D177" s="57"/>
      <c r="E177" s="37"/>
      <c r="G177" s="5"/>
    </row>
    <row r="178" spans="1:7" ht="13.95" customHeight="1" x14ac:dyDescent="0.3">
      <c r="A178" s="34"/>
      <c r="B178" s="33"/>
      <c r="C178" s="28"/>
      <c r="D178" s="56"/>
      <c r="E178" s="30"/>
      <c r="G178" s="5"/>
    </row>
    <row r="179" spans="1:7" ht="13.95" customHeight="1" x14ac:dyDescent="0.3">
      <c r="A179" s="119" t="s">
        <v>175</v>
      </c>
      <c r="B179" s="92">
        <f>SUM(B180:B184)</f>
        <v>9726.380000000001</v>
      </c>
      <c r="C179" s="91"/>
      <c r="D179" s="93"/>
      <c r="E179" s="120"/>
      <c r="G179" s="5"/>
    </row>
    <row r="180" spans="1:7" ht="13.95" customHeight="1" x14ac:dyDescent="0.3">
      <c r="A180" s="34" t="s">
        <v>176</v>
      </c>
      <c r="B180" s="26">
        <v>250</v>
      </c>
      <c r="C180" s="35">
        <v>44659</v>
      </c>
      <c r="D180" s="57" t="s">
        <v>11</v>
      </c>
      <c r="E180" s="37" t="s">
        <v>177</v>
      </c>
      <c r="G180" s="5"/>
    </row>
    <row r="181" spans="1:7" ht="13.95" customHeight="1" x14ac:dyDescent="0.3">
      <c r="A181" s="34" t="s">
        <v>178</v>
      </c>
      <c r="B181" s="26">
        <v>280</v>
      </c>
      <c r="C181" s="35">
        <v>44669</v>
      </c>
      <c r="D181" s="57" t="s">
        <v>59</v>
      </c>
      <c r="E181" s="37" t="s">
        <v>179</v>
      </c>
      <c r="G181" s="5"/>
    </row>
    <row r="182" spans="1:7" ht="13.95" customHeight="1" x14ac:dyDescent="0.3">
      <c r="A182" s="34" t="s">
        <v>180</v>
      </c>
      <c r="B182" s="26">
        <v>3196.38</v>
      </c>
      <c r="C182" s="35">
        <v>44676</v>
      </c>
      <c r="D182" s="57" t="s">
        <v>11</v>
      </c>
      <c r="E182" s="37" t="s">
        <v>181</v>
      </c>
      <c r="G182" s="5"/>
    </row>
    <row r="183" spans="1:7" ht="13.95" customHeight="1" x14ac:dyDescent="0.3">
      <c r="A183" s="34" t="s">
        <v>182</v>
      </c>
      <c r="B183" s="26">
        <v>6000</v>
      </c>
      <c r="C183" s="35">
        <v>44679</v>
      </c>
      <c r="D183" s="57" t="s">
        <v>11</v>
      </c>
      <c r="E183" s="37" t="s">
        <v>183</v>
      </c>
      <c r="G183" s="5"/>
    </row>
    <row r="184" spans="1:7" ht="13.95" customHeight="1" x14ac:dyDescent="0.3">
      <c r="A184" s="34"/>
      <c r="B184" s="58"/>
      <c r="C184" s="28"/>
      <c r="D184" s="27"/>
      <c r="E184" s="30"/>
      <c r="G184" s="5"/>
    </row>
    <row r="185" spans="1:7" ht="13.95" customHeight="1" x14ac:dyDescent="0.3">
      <c r="A185" s="126" t="s">
        <v>184</v>
      </c>
      <c r="B185" s="92">
        <f>SUM(B7,B46,B61,B104,B112,B140,B154,B157,B161,B179)</f>
        <v>716422.12</v>
      </c>
      <c r="C185" s="101"/>
      <c r="D185" s="100"/>
      <c r="E185" s="127"/>
      <c r="G185" s="5"/>
    </row>
    <row r="186" spans="1:7" ht="13.95" customHeight="1" x14ac:dyDescent="0.3">
      <c r="A186" s="131"/>
      <c r="B186" s="108"/>
      <c r="C186" s="109"/>
      <c r="D186" s="107"/>
      <c r="E186" s="132"/>
      <c r="G186" s="5"/>
    </row>
    <row r="187" spans="1:7" ht="13.95" customHeight="1" x14ac:dyDescent="0.3">
      <c r="A187" s="126" t="s">
        <v>185</v>
      </c>
      <c r="B187" s="92">
        <f>SUM(B188:B192)</f>
        <v>725332.5</v>
      </c>
      <c r="C187" s="101"/>
      <c r="D187" s="100"/>
      <c r="E187" s="127"/>
      <c r="G187" s="5"/>
    </row>
    <row r="188" spans="1:7" ht="13.95" customHeight="1" x14ac:dyDescent="0.3">
      <c r="A188" s="133" t="s">
        <v>186</v>
      </c>
      <c r="B188" s="31">
        <v>125332.5</v>
      </c>
      <c r="C188" s="23">
        <v>44657</v>
      </c>
      <c r="D188" s="24"/>
      <c r="E188" s="59" t="s">
        <v>187</v>
      </c>
      <c r="G188" s="5"/>
    </row>
    <row r="189" spans="1:7" ht="13.95" customHeight="1" x14ac:dyDescent="0.3">
      <c r="A189" s="133" t="s">
        <v>188</v>
      </c>
      <c r="B189" s="31">
        <v>100000</v>
      </c>
      <c r="C189" s="23">
        <v>44665</v>
      </c>
      <c r="D189" s="24"/>
      <c r="E189" s="59" t="s">
        <v>187</v>
      </c>
      <c r="G189" s="5"/>
    </row>
    <row r="190" spans="1:7" ht="13.95" customHeight="1" x14ac:dyDescent="0.3">
      <c r="A190" s="133" t="s">
        <v>189</v>
      </c>
      <c r="B190" s="31">
        <v>500000</v>
      </c>
      <c r="C190" s="23">
        <v>44665</v>
      </c>
      <c r="D190" s="24"/>
      <c r="E190" s="59" t="s">
        <v>187</v>
      </c>
      <c r="G190" s="5"/>
    </row>
    <row r="191" spans="1:7" ht="13.95" customHeight="1" x14ac:dyDescent="0.3">
      <c r="A191" s="21"/>
      <c r="B191" s="31"/>
      <c r="C191" s="23"/>
      <c r="D191" s="24"/>
      <c r="E191" s="59"/>
      <c r="G191" s="5"/>
    </row>
    <row r="192" spans="1:7" ht="13.95" customHeight="1" x14ac:dyDescent="0.3">
      <c r="A192" s="34"/>
      <c r="B192" s="110"/>
      <c r="C192" s="111"/>
      <c r="D192" s="112"/>
      <c r="E192" s="134"/>
    </row>
    <row r="193" spans="1:9" s="65" customFormat="1" ht="13.95" customHeight="1" x14ac:dyDescent="0.3">
      <c r="A193" s="60" t="s">
        <v>190</v>
      </c>
      <c r="B193" s="61">
        <f>SUM(B194:B195)</f>
        <v>0</v>
      </c>
      <c r="C193" s="62"/>
      <c r="D193" s="63"/>
      <c r="E193" s="64"/>
      <c r="I193" s="66"/>
    </row>
    <row r="194" spans="1:9" ht="13.95" customHeight="1" x14ac:dyDescent="0.3">
      <c r="A194" s="67"/>
      <c r="B194" s="31"/>
      <c r="C194" s="23"/>
      <c r="D194" s="24"/>
      <c r="E194" s="59"/>
    </row>
    <row r="195" spans="1:9" ht="13.95" customHeight="1" x14ac:dyDescent="0.3">
      <c r="A195" s="67"/>
      <c r="B195" s="31"/>
      <c r="C195" s="23"/>
      <c r="D195" s="24"/>
      <c r="E195" s="59"/>
    </row>
    <row r="196" spans="1:9" ht="13.95" customHeight="1" x14ac:dyDescent="0.3">
      <c r="A196" s="60" t="s">
        <v>191</v>
      </c>
      <c r="B196" s="61">
        <f>SUM(B197:B199)</f>
        <v>8091.7542637862416</v>
      </c>
      <c r="C196" s="62"/>
      <c r="D196" s="63"/>
      <c r="E196" s="64"/>
    </row>
    <row r="197" spans="1:9" ht="13.95" customHeight="1" x14ac:dyDescent="0.3">
      <c r="A197" s="67" t="s">
        <v>192</v>
      </c>
      <c r="B197" s="31">
        <v>8091.7542637862416</v>
      </c>
      <c r="C197" s="23">
        <v>44671</v>
      </c>
      <c r="D197" s="24" t="s">
        <v>193</v>
      </c>
      <c r="E197" s="59"/>
    </row>
    <row r="198" spans="1:9" ht="13.95" customHeight="1" x14ac:dyDescent="0.3">
      <c r="A198" s="67"/>
      <c r="B198" s="31"/>
      <c r="C198" s="23"/>
      <c r="D198" s="24"/>
      <c r="E198" s="59"/>
    </row>
    <row r="199" spans="1:9" ht="13.95" customHeight="1" x14ac:dyDescent="0.3">
      <c r="A199" s="135"/>
      <c r="B199" s="113"/>
      <c r="C199" s="111"/>
      <c r="D199" s="112"/>
      <c r="E199" s="134"/>
    </row>
    <row r="200" spans="1:9" ht="13.95" customHeight="1" x14ac:dyDescent="0.3">
      <c r="A200" s="126" t="s">
        <v>194</v>
      </c>
      <c r="B200" s="92">
        <f>SUM(B201:B202)</f>
        <v>9265.3199999997159</v>
      </c>
      <c r="C200" s="101"/>
      <c r="D200" s="100"/>
      <c r="E200" s="127"/>
    </row>
    <row r="201" spans="1:9" ht="13.95" customHeight="1" x14ac:dyDescent="0.3">
      <c r="A201" s="67" t="s">
        <v>195</v>
      </c>
      <c r="B201" s="31">
        <f>[1]MAR_22!B197</f>
        <v>9265.3199999997159</v>
      </c>
      <c r="C201" s="23">
        <v>44651</v>
      </c>
      <c r="D201" s="24"/>
      <c r="E201" s="59"/>
    </row>
    <row r="202" spans="1:9" ht="13.95" customHeight="1" x14ac:dyDescent="0.3">
      <c r="A202" s="67"/>
      <c r="B202" s="31"/>
      <c r="C202" s="23"/>
      <c r="D202" s="24"/>
      <c r="E202" s="59"/>
    </row>
    <row r="203" spans="1:9" ht="13.95" customHeight="1" thickBot="1" x14ac:dyDescent="0.35">
      <c r="A203" s="136" t="s">
        <v>196</v>
      </c>
      <c r="B203" s="137">
        <f>B187+B193+B200-B196-B185</f>
        <v>10083.945736213471</v>
      </c>
      <c r="C203" s="138">
        <v>44681</v>
      </c>
      <c r="D203" s="139"/>
      <c r="E203" s="140"/>
    </row>
    <row r="204" spans="1:9" ht="13.95" customHeight="1" x14ac:dyDescent="0.3">
      <c r="A204" s="87"/>
      <c r="B204" s="88"/>
      <c r="C204" s="89"/>
      <c r="D204" s="90"/>
      <c r="E204" s="71"/>
    </row>
    <row r="205" spans="1:9" ht="13.95" customHeight="1" x14ac:dyDescent="0.3">
      <c r="A205" s="12" t="s">
        <v>197</v>
      </c>
      <c r="B205" s="68"/>
      <c r="C205" s="69"/>
      <c r="D205" s="70"/>
      <c r="E205" s="71"/>
    </row>
    <row r="206" spans="1:9" ht="13.95" customHeight="1" x14ac:dyDescent="0.3">
      <c r="A206" s="72" t="s">
        <v>198</v>
      </c>
      <c r="B206" s="73"/>
      <c r="C206" s="73"/>
      <c r="D206" s="73"/>
      <c r="E206" s="74"/>
    </row>
    <row r="207" spans="1:9" ht="13.95" customHeight="1" x14ac:dyDescent="0.3">
      <c r="A207" s="75" t="s">
        <v>199</v>
      </c>
      <c r="B207" s="76"/>
      <c r="C207" s="76"/>
      <c r="D207" s="76"/>
      <c r="E207" s="77"/>
    </row>
    <row r="208" spans="1:9" ht="13.95" customHeight="1" thickBot="1" x14ac:dyDescent="0.35">
      <c r="A208" s="78" t="s">
        <v>200</v>
      </c>
      <c r="B208" s="79"/>
      <c r="C208" s="79"/>
      <c r="D208" s="79"/>
      <c r="E208" s="80"/>
    </row>
    <row r="209" spans="2:3" ht="13.95" customHeight="1" x14ac:dyDescent="0.3"/>
    <row r="210" spans="2:3" ht="13.95" customHeight="1" x14ac:dyDescent="0.3">
      <c r="B210" s="81"/>
    </row>
    <row r="211" spans="2:3" x14ac:dyDescent="0.3">
      <c r="B211" s="81"/>
      <c r="C211" s="3" t="s">
        <v>201</v>
      </c>
    </row>
    <row r="212" spans="2:3" x14ac:dyDescent="0.3">
      <c r="B212" s="82"/>
    </row>
    <row r="213" spans="2:3" x14ac:dyDescent="0.3">
      <c r="B213" s="83"/>
    </row>
  </sheetData>
  <mergeCells count="4">
    <mergeCell ref="A4:E4"/>
    <mergeCell ref="A206:E206"/>
    <mergeCell ref="A207:E207"/>
    <mergeCell ref="A208:E208"/>
  </mergeCells>
  <pageMargins left="0.511811024" right="0.511811024" top="0.78740157499999996" bottom="0.78740157499999996" header="0.31496062000000002" footer="0.31496062000000002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2023-02-03T15:22:36Z</cp:lastPrinted>
  <dcterms:created xsi:type="dcterms:W3CDTF">2023-02-03T15:21:19Z</dcterms:created>
  <dcterms:modified xsi:type="dcterms:W3CDTF">2023-02-03T15:23:15Z</dcterms:modified>
</cp:coreProperties>
</file>