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1A9214FF-A9AD-4275-8A64-16FE070570EB}" xr6:coauthVersionLast="47" xr6:coauthVersionMax="47" xr10:uidLastSave="{00000000-0000-0000-0000-000000000000}"/>
  <bookViews>
    <workbookView xWindow="-108" yWindow="-108" windowWidth="23256" windowHeight="12576" xr2:uid="{48D906F9-2072-4BFD-93DB-6B84F08ADEF5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109" i="1" s="1"/>
  <c r="C105" i="1"/>
  <c r="C99" i="1"/>
  <c r="C96" i="1"/>
  <c r="C93" i="1"/>
  <c r="C89" i="1"/>
  <c r="C86" i="1"/>
  <c r="C83" i="1"/>
  <c r="C80" i="1"/>
  <c r="C77" i="1"/>
  <c r="C75" i="1"/>
  <c r="C70" i="1"/>
  <c r="C67" i="1"/>
  <c r="C66" i="1" s="1"/>
  <c r="C63" i="1"/>
  <c r="C60" i="1"/>
  <c r="C57" i="1"/>
  <c r="C54" i="1"/>
  <c r="C49" i="1"/>
  <c r="C46" i="1"/>
  <c r="C38" i="1"/>
  <c r="C35" i="1"/>
  <c r="C34" i="1" s="1"/>
  <c r="C31" i="1"/>
  <c r="C29" i="1"/>
  <c r="C25" i="1" s="1"/>
  <c r="C26" i="1"/>
  <c r="C19" i="1"/>
  <c r="C13" i="1"/>
  <c r="C8" i="1"/>
  <c r="C7" i="1" s="1"/>
  <c r="C74" i="1" l="1"/>
  <c r="C103" i="1"/>
  <c r="C112" i="1" s="1"/>
</calcChain>
</file>

<file path=xl/sharedStrings.xml><?xml version="1.0" encoding="utf-8"?>
<sst xmlns="http://schemas.openxmlformats.org/spreadsheetml/2006/main" count="136" uniqueCount="106">
  <si>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</si>
  <si>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</si>
  <si>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AGOSTO/2019</t>
  </si>
  <si>
    <t>ITENS DE DESPESAS - AGOSTO/2019</t>
  </si>
  <si>
    <t>R$ VALORES</t>
  </si>
  <si>
    <t>DATA  PGT</t>
  </si>
  <si>
    <t>OPERAÇÃO</t>
  </si>
  <si>
    <t>DETALHES</t>
  </si>
  <si>
    <t>1. Pessoal</t>
  </si>
  <si>
    <t>1.1. Salários (CLT)</t>
  </si>
  <si>
    <t xml:space="preserve">FOLHA JULHO </t>
  </si>
  <si>
    <t>FGTS RESCISAO CRISTINA BERTODE FERREIRA</t>
  </si>
  <si>
    <t>TED</t>
  </si>
  <si>
    <t>RESCISÃO CRISTINA BERTODE FERREIRA</t>
  </si>
  <si>
    <t>1.2. Outras Formas de Contratação</t>
  </si>
  <si>
    <t>ANDRADE VILELA &amp; SANTOS VILELA LTDA</t>
  </si>
  <si>
    <t>NFSE 047</t>
  </si>
  <si>
    <t>BRUNA MOREIRA MEDRADO ME</t>
  </si>
  <si>
    <t>TRANSF</t>
  </si>
  <si>
    <t>NFSE 018</t>
  </si>
  <si>
    <t>RODRIGUES E FELIX LTDA ME</t>
  </si>
  <si>
    <t>NFSE 043</t>
  </si>
  <si>
    <t>PRO-SAÚDE SERVIÇOS MÉDICOS</t>
  </si>
  <si>
    <t>NFSE 052</t>
  </si>
  <si>
    <t>1.3. Encargos/Benefícios</t>
  </si>
  <si>
    <t>FGTS REF 07/2019</t>
  </si>
  <si>
    <t>FGTS</t>
  </si>
  <si>
    <t xml:space="preserve">GPS S FOLHA COMP 07/19 HMAA  </t>
  </si>
  <si>
    <t>GPS</t>
  </si>
  <si>
    <t>PIS S FL COMP 07/19</t>
  </si>
  <si>
    <t>DARF</t>
  </si>
  <si>
    <t>IRRF S FL COMP 07/19</t>
  </si>
  <si>
    <t>2. Mat/Med</t>
  </si>
  <si>
    <t>2.1. Medicamentos</t>
  </si>
  <si>
    <t>2.2. Materais Hospitalares</t>
  </si>
  <si>
    <t>2.3 Gases Medicinais</t>
  </si>
  <si>
    <t>3. Materais Diversos</t>
  </si>
  <si>
    <t>3.1. Materiais de Higienização</t>
  </si>
  <si>
    <t>MERCEARIA PREÇO BAIXO - ALDELICIA LOPES CHAVES</t>
  </si>
  <si>
    <t>NF 570</t>
  </si>
  <si>
    <t>3.2. Materiais / Gêneros Alimentícios</t>
  </si>
  <si>
    <t>NF 569</t>
  </si>
  <si>
    <t>REINALDO PASCUALOTE JUNIOR</t>
  </si>
  <si>
    <t>NF 125</t>
  </si>
  <si>
    <t>NF 129</t>
  </si>
  <si>
    <t>NF 573</t>
  </si>
  <si>
    <t>NF 575</t>
  </si>
  <si>
    <t>NF 574</t>
  </si>
  <si>
    <t>3.3. Material Expediente</t>
  </si>
  <si>
    <t>RUBIANNA DE GODOI SILVA</t>
  </si>
  <si>
    <t>NF 2430</t>
  </si>
  <si>
    <t>3.4. Material Divulgação</t>
  </si>
  <si>
    <t>NFSE 148</t>
  </si>
  <si>
    <t>CAD IMPRESSOES GRAFICAS LTDA ME</t>
  </si>
  <si>
    <t xml:space="preserve">NFSE 10993 </t>
  </si>
  <si>
    <t>PORTAL COMUNICAÇAO E EDITORA EIRELLI</t>
  </si>
  <si>
    <t>BOLETO</t>
  </si>
  <si>
    <t>NFSE 32500</t>
  </si>
  <si>
    <t>3.5. Material Permanente</t>
  </si>
  <si>
    <t>3.6. Combustível</t>
  </si>
  <si>
    <t>COMERCIAL DE DERIVADOS DE PETROLEO JOTAS LTDA</t>
  </si>
  <si>
    <t>NF 22184</t>
  </si>
  <si>
    <t>3.7. GLP</t>
  </si>
  <si>
    <t>3.8. Material de Lavanderia</t>
  </si>
  <si>
    <t>4. Manutenção</t>
  </si>
  <si>
    <t>4.1. Materiais de Manutenção</t>
  </si>
  <si>
    <t>4.2. Serviços de Manutenção</t>
  </si>
  <si>
    <t>SOCRAM MAQUINAS APARELHOS E EQUIPAMENTOS</t>
  </si>
  <si>
    <t>NFSE 891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</si>
  <si>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</si>
  <si>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</si>
  <si>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</si>
  <si>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</si>
  <si>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</si>
  <si>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</si>
  <si>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 PACOTES SERVIÇOS</t>
  </si>
  <si>
    <t>TARIFA PACOTE</t>
  </si>
  <si>
    <t>6. Telefonia</t>
  </si>
  <si>
    <t>TELEFONE FIXO OI REF JUNHO/19</t>
  </si>
  <si>
    <t>TELEFON</t>
  </si>
  <si>
    <t>7. Água</t>
  </si>
  <si>
    <t>SANEAGO REF JUNHO/19</t>
  </si>
  <si>
    <t>FATURA</t>
  </si>
  <si>
    <t>FATURA 4375720386</t>
  </si>
  <si>
    <t>8. Energia Elétrica</t>
  </si>
  <si>
    <t>9. Prestação de Serviços Terceiros</t>
  </si>
  <si>
    <t>ORBIS GESTÃO DE TECNOLOGIA EM SAUDE LTDA</t>
  </si>
  <si>
    <t>10. Informática</t>
  </si>
  <si>
    <t>ATILA BARU SISTEMAS LTDA</t>
  </si>
  <si>
    <t>NFSE 10320</t>
  </si>
  <si>
    <t>SD DE MEDEIROS LTDA</t>
  </si>
  <si>
    <t>NFSE 12286</t>
  </si>
  <si>
    <t>11. TOTAL GLOBAL</t>
  </si>
  <si>
    <t>TOTAL DO REPASSE</t>
  </si>
  <si>
    <t>2º PARC REF JUN2019 (9º REPASSE)</t>
  </si>
  <si>
    <t>TED - 104 0794 11433328000118 FMS SMA</t>
  </si>
  <si>
    <t>1º PARC REF JUL2019 (10º REPASSE)</t>
  </si>
  <si>
    <t>12. SALDO DO MÊS ANTERIOR</t>
  </si>
  <si>
    <t>SALDO CONTA DIA 31/07/19</t>
  </si>
  <si>
    <t>SALDO</t>
  </si>
  <si>
    <t>SALDO CONTA MÊS ANTERIOR</t>
  </si>
  <si>
    <t>SALDO EM CONTA</t>
  </si>
  <si>
    <t>GOIÂNIA (GO),  31 AGOSTO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</si>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</sst>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3" borderId="9" xfId="0" applyFont="1" applyFill="1" applyBorder="1" applyAlignment="1">
      <alignment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4" fontId="3" fillId="4" borderId="10" xfId="0" applyNumberFormat="1" applyFont="1" applyFill="1" applyBorder="1" applyAlignment="1" applyProtection="1">
      <alignment horizontal="right" vertical="top"/>
      <protection locked="0"/>
    </xf>
    <xf numFmtId="164" fontId="3" fillId="4" borderId="10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>
      <alignment horizontal="right" vertical="top"/>
    </xf>
    <xf numFmtId="16" fontId="1" fillId="4" borderId="10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vertical="top"/>
    </xf>
    <xf numFmtId="4" fontId="3" fillId="4" borderId="10" xfId="0" applyNumberFormat="1" applyFont="1" applyFill="1" applyBorder="1" applyAlignment="1">
      <alignment horizontal="right"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1" fillId="4" borderId="9" xfId="0" applyFont="1" applyFill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164" fontId="3" fillId="4" borderId="10" xfId="0" applyNumberFormat="1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164" fontId="3" fillId="4" borderId="10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" fontId="1" fillId="4" borderId="11" xfId="0" applyNumberFormat="1" applyFont="1" applyFill="1" applyBorder="1" applyAlignment="1">
      <alignment horizontal="left" vertical="top"/>
    </xf>
    <xf numFmtId="4" fontId="2" fillId="3" borderId="10" xfId="0" applyNumberFormat="1" applyFont="1" applyFill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9" xfId="0" applyFont="1" applyBorder="1"/>
    <xf numFmtId="4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" fillId="4" borderId="0" xfId="0" applyFont="1" applyFill="1" applyAlignment="1">
      <alignment vertical="top"/>
    </xf>
    <xf numFmtId="164" fontId="2" fillId="2" borderId="16" xfId="0" applyNumberFormat="1" applyFont="1" applyFill="1" applyBorder="1" applyAlignment="1">
      <alignment horizontal="center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 wrapText="1"/>
    </xf>
    <xf numFmtId="4" fontId="1" fillId="6" borderId="10" xfId="0" applyNumberFormat="1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4" fontId="3" fillId="6" borderId="10" xfId="0" applyNumberFormat="1" applyFont="1" applyFill="1" applyBorder="1" applyAlignment="1">
      <alignment horizontal="right" vertical="top"/>
    </xf>
    <xf numFmtId="164" fontId="3" fillId="6" borderId="10" xfId="0" applyNumberFormat="1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right" vertical="top"/>
    </xf>
    <xf numFmtId="164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4" fontId="5" fillId="0" borderId="10" xfId="0" applyNumberFormat="1" applyFont="1" applyBorder="1" applyAlignment="1">
      <alignment horizontal="right" vertical="top"/>
    </xf>
    <xf numFmtId="164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6" borderId="10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4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4" fontId="2" fillId="2" borderId="13" xfId="0" applyNumberFormat="1" applyFont="1" applyFill="1" applyBorder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9">
          <cell r="C179">
            <v>25972.20000000007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1134-36E3-453F-A805-8103FAD998C5}">
  <dimension ref="B1:G119"/>
  <sheetViews>
    <sheetView tabSelected="1" view="pageBreakPreview" zoomScale="60" zoomScaleNormal="100" workbookViewId="0">
      <selection activeCell="J12" sqref="J12"/>
    </sheetView>
  </sheetViews>
  <sheetFormatPr defaultColWidth="8.6640625" defaultRowHeight="13.8" x14ac:dyDescent="0.3"/>
  <cols>
    <col min="1" max="1" width="3.66406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43.2187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89"/>
      <c r="D5" s="90"/>
      <c r="E5" s="91"/>
      <c r="F5" s="11"/>
    </row>
    <row r="6" spans="2:6" ht="13.95" customHeight="1" x14ac:dyDescent="0.3">
      <c r="B6" s="112" t="s">
        <v>3</v>
      </c>
      <c r="C6" s="113" t="s">
        <v>4</v>
      </c>
      <c r="D6" s="64" t="s">
        <v>5</v>
      </c>
      <c r="E6" s="114" t="s">
        <v>6</v>
      </c>
      <c r="F6" s="115" t="s">
        <v>7</v>
      </c>
    </row>
    <row r="7" spans="2:6" ht="13.95" customHeight="1" x14ac:dyDescent="0.3">
      <c r="B7" s="116" t="s">
        <v>8</v>
      </c>
      <c r="C7" s="96">
        <f>SUM(C8,C13,C19)</f>
        <v>194732.4</v>
      </c>
      <c r="D7" s="95"/>
      <c r="E7" s="97"/>
      <c r="F7" s="117"/>
    </row>
    <row r="8" spans="2:6" ht="13.95" customHeight="1" x14ac:dyDescent="0.3">
      <c r="B8" s="15" t="s">
        <v>9</v>
      </c>
      <c r="C8" s="16">
        <f>SUM(C9:C12)</f>
        <v>75227.179999999993</v>
      </c>
      <c r="D8" s="17"/>
      <c r="E8" s="18"/>
      <c r="F8" s="19"/>
    </row>
    <row r="9" spans="2:6" ht="13.95" customHeight="1" x14ac:dyDescent="0.3">
      <c r="B9" s="20" t="s">
        <v>10</v>
      </c>
      <c r="C9" s="21">
        <v>72409.84</v>
      </c>
      <c r="D9" s="22">
        <v>43684</v>
      </c>
      <c r="E9" s="23"/>
      <c r="F9" s="24"/>
    </row>
    <row r="10" spans="2:6" ht="13.95" customHeight="1" x14ac:dyDescent="0.3">
      <c r="B10" s="20" t="s">
        <v>11</v>
      </c>
      <c r="C10" s="21">
        <v>199.12</v>
      </c>
      <c r="D10" s="22">
        <v>43685</v>
      </c>
      <c r="E10" s="23" t="s">
        <v>12</v>
      </c>
      <c r="F10" s="24" t="s">
        <v>11</v>
      </c>
    </row>
    <row r="11" spans="2:6" ht="13.95" customHeight="1" x14ac:dyDescent="0.3">
      <c r="B11" s="20" t="s">
        <v>13</v>
      </c>
      <c r="C11" s="21">
        <v>2618.2199999999998</v>
      </c>
      <c r="D11" s="22">
        <v>43685</v>
      </c>
      <c r="E11" s="23" t="s">
        <v>12</v>
      </c>
      <c r="F11" s="24" t="s">
        <v>13</v>
      </c>
    </row>
    <row r="12" spans="2:6" ht="13.95" customHeight="1" x14ac:dyDescent="0.3">
      <c r="B12" s="20"/>
      <c r="C12" s="21"/>
      <c r="D12" s="22"/>
      <c r="E12" s="23"/>
      <c r="F12" s="24"/>
    </row>
    <row r="13" spans="2:6" ht="13.95" customHeight="1" x14ac:dyDescent="0.3">
      <c r="B13" s="118" t="s">
        <v>14</v>
      </c>
      <c r="C13" s="16">
        <f>SUM(C14:C18)</f>
        <v>81011.760000000009</v>
      </c>
      <c r="D13" s="99"/>
      <c r="E13" s="98"/>
      <c r="F13" s="119"/>
    </row>
    <row r="14" spans="2:6" ht="13.95" customHeight="1" x14ac:dyDescent="0.3">
      <c r="B14" s="120" t="s">
        <v>15</v>
      </c>
      <c r="C14" s="39">
        <v>4108.8599999999997</v>
      </c>
      <c r="D14" s="101">
        <v>43684</v>
      </c>
      <c r="E14" s="100" t="s">
        <v>12</v>
      </c>
      <c r="F14" s="121" t="s">
        <v>16</v>
      </c>
    </row>
    <row r="15" spans="2:6" ht="13.95" customHeight="1" x14ac:dyDescent="0.3">
      <c r="B15" s="120" t="s">
        <v>17</v>
      </c>
      <c r="C15" s="39">
        <v>33251.1</v>
      </c>
      <c r="D15" s="101">
        <v>43684</v>
      </c>
      <c r="E15" s="100" t="s">
        <v>18</v>
      </c>
      <c r="F15" s="121" t="s">
        <v>19</v>
      </c>
    </row>
    <row r="16" spans="2:6" ht="13.95" customHeight="1" x14ac:dyDescent="0.3">
      <c r="B16" s="120" t="s">
        <v>20</v>
      </c>
      <c r="C16" s="39">
        <v>8176.5</v>
      </c>
      <c r="D16" s="101">
        <v>43684</v>
      </c>
      <c r="E16" s="100" t="s">
        <v>12</v>
      </c>
      <c r="F16" s="121" t="s">
        <v>21</v>
      </c>
    </row>
    <row r="17" spans="2:6" ht="13.95" customHeight="1" x14ac:dyDescent="0.3">
      <c r="B17" s="25" t="s">
        <v>22</v>
      </c>
      <c r="C17" s="39">
        <v>35475.300000000003</v>
      </c>
      <c r="D17" s="101">
        <v>43685</v>
      </c>
      <c r="E17" s="100" t="s">
        <v>12</v>
      </c>
      <c r="F17" s="121" t="s">
        <v>23</v>
      </c>
    </row>
    <row r="18" spans="2:6" ht="13.95" customHeight="1" x14ac:dyDescent="0.3">
      <c r="B18" s="26"/>
      <c r="C18" s="27"/>
      <c r="D18" s="28"/>
      <c r="E18" s="29"/>
      <c r="F18" s="30"/>
    </row>
    <row r="19" spans="2:6" ht="13.95" customHeight="1" x14ac:dyDescent="0.3">
      <c r="B19" s="118" t="s">
        <v>24</v>
      </c>
      <c r="C19" s="16">
        <f>SUM(C20:C24)</f>
        <v>38493.46</v>
      </c>
      <c r="D19" s="99"/>
      <c r="E19" s="98"/>
      <c r="F19" s="119"/>
    </row>
    <row r="20" spans="2:6" ht="13.95" customHeight="1" x14ac:dyDescent="0.3">
      <c r="B20" s="20" t="s">
        <v>25</v>
      </c>
      <c r="C20" s="31">
        <v>6413.67</v>
      </c>
      <c r="D20" s="22">
        <v>43684</v>
      </c>
      <c r="E20" s="23" t="s">
        <v>26</v>
      </c>
      <c r="F20" s="24"/>
    </row>
    <row r="21" spans="2:6" ht="13.95" customHeight="1" x14ac:dyDescent="0.3">
      <c r="B21" s="20" t="s">
        <v>27</v>
      </c>
      <c r="C21" s="31">
        <v>29374.47</v>
      </c>
      <c r="D21" s="22">
        <v>43684</v>
      </c>
      <c r="E21" s="23" t="s">
        <v>28</v>
      </c>
      <c r="F21" s="24"/>
    </row>
    <row r="22" spans="2:6" ht="13.95" customHeight="1" x14ac:dyDescent="0.3">
      <c r="B22" s="20" t="s">
        <v>29</v>
      </c>
      <c r="C22" s="31">
        <v>801.7</v>
      </c>
      <c r="D22" s="22">
        <v>43684</v>
      </c>
      <c r="E22" s="23" t="s">
        <v>30</v>
      </c>
      <c r="F22" s="24"/>
    </row>
    <row r="23" spans="2:6" ht="13.95" customHeight="1" x14ac:dyDescent="0.3">
      <c r="B23" s="20" t="s">
        <v>31</v>
      </c>
      <c r="C23" s="31">
        <v>1903.62</v>
      </c>
      <c r="D23" s="22">
        <v>43684</v>
      </c>
      <c r="E23" s="32" t="s">
        <v>30</v>
      </c>
      <c r="F23" s="24"/>
    </row>
    <row r="24" spans="2:6" ht="13.95" customHeight="1" x14ac:dyDescent="0.3">
      <c r="B24" s="20"/>
      <c r="C24" s="31"/>
      <c r="D24" s="22"/>
      <c r="E24" s="23"/>
      <c r="F24" s="24"/>
    </row>
    <row r="25" spans="2:6" ht="13.95" customHeight="1" x14ac:dyDescent="0.3">
      <c r="B25" s="122" t="s">
        <v>32</v>
      </c>
      <c r="C25" s="96">
        <f>SUM(C26,C29,C31)</f>
        <v>0</v>
      </c>
      <c r="D25" s="103"/>
      <c r="E25" s="102"/>
      <c r="F25" s="123"/>
    </row>
    <row r="26" spans="2:6" ht="13.95" customHeight="1" x14ac:dyDescent="0.3">
      <c r="B26" s="15" t="s">
        <v>33</v>
      </c>
      <c r="C26" s="16">
        <f>SUM(C27:C28)</f>
        <v>0</v>
      </c>
      <c r="D26" s="17"/>
      <c r="E26" s="18"/>
      <c r="F26" s="19"/>
    </row>
    <row r="27" spans="2:6" ht="13.95" customHeight="1" x14ac:dyDescent="0.3">
      <c r="B27" s="33"/>
      <c r="C27" s="31"/>
      <c r="D27" s="34"/>
      <c r="E27" s="35"/>
      <c r="F27" s="36"/>
    </row>
    <row r="28" spans="2:6" ht="13.95" customHeight="1" x14ac:dyDescent="0.3">
      <c r="B28" s="37"/>
      <c r="C28" s="38"/>
      <c r="D28" s="28"/>
      <c r="E28" s="29"/>
      <c r="F28" s="30"/>
    </row>
    <row r="29" spans="2:6" ht="13.95" customHeight="1" x14ac:dyDescent="0.3">
      <c r="B29" s="15" t="s">
        <v>34</v>
      </c>
      <c r="C29" s="16">
        <f>SUM(C30:C30)</f>
        <v>0</v>
      </c>
      <c r="D29" s="17"/>
      <c r="E29" s="18"/>
      <c r="F29" s="19"/>
    </row>
    <row r="30" spans="2:6" ht="13.95" customHeight="1" x14ac:dyDescent="0.3">
      <c r="B30" s="33"/>
      <c r="C30" s="39"/>
      <c r="D30" s="40"/>
      <c r="E30" s="41"/>
      <c r="F30" s="42"/>
    </row>
    <row r="31" spans="2:6" ht="13.95" customHeight="1" x14ac:dyDescent="0.3">
      <c r="B31" s="15" t="s">
        <v>35</v>
      </c>
      <c r="C31" s="16">
        <f>SUM(C32:C33)</f>
        <v>0</v>
      </c>
      <c r="D31" s="17"/>
      <c r="E31" s="18"/>
      <c r="F31" s="19"/>
    </row>
    <row r="32" spans="2:6" ht="13.95" customHeight="1" x14ac:dyDescent="0.3">
      <c r="B32" s="33"/>
      <c r="C32" s="39"/>
      <c r="D32" s="40"/>
      <c r="E32" s="56"/>
      <c r="F32" s="42"/>
    </row>
    <row r="33" spans="2:6" ht="13.95" customHeight="1" x14ac:dyDescent="0.3">
      <c r="B33" s="43"/>
      <c r="C33" s="31"/>
      <c r="D33" s="34"/>
      <c r="E33" s="35"/>
      <c r="F33" s="36"/>
    </row>
    <row r="34" spans="2:6" ht="13.95" customHeight="1" x14ac:dyDescent="0.3">
      <c r="B34" s="116" t="s">
        <v>36</v>
      </c>
      <c r="C34" s="96">
        <f>SUM(C35,C38,C46,C49,,C54,C57,C60,C63)</f>
        <v>7883.5999999999995</v>
      </c>
      <c r="D34" s="95"/>
      <c r="E34" s="97"/>
      <c r="F34" s="117"/>
    </row>
    <row r="35" spans="2:6" ht="13.95" customHeight="1" x14ac:dyDescent="0.3">
      <c r="B35" s="15" t="s">
        <v>37</v>
      </c>
      <c r="C35" s="16">
        <f>SUM(C36:C37)</f>
        <v>753.82</v>
      </c>
      <c r="D35" s="17"/>
      <c r="E35" s="18"/>
      <c r="F35" s="19"/>
    </row>
    <row r="36" spans="2:6" ht="13.95" customHeight="1" x14ac:dyDescent="0.3">
      <c r="B36" s="44" t="s">
        <v>38</v>
      </c>
      <c r="C36" s="31">
        <v>753.82</v>
      </c>
      <c r="D36" s="34">
        <v>43685</v>
      </c>
      <c r="E36" s="45" t="s">
        <v>18</v>
      </c>
      <c r="F36" s="46" t="s">
        <v>39</v>
      </c>
    </row>
    <row r="37" spans="2:6" ht="13.95" customHeight="1" x14ac:dyDescent="0.3">
      <c r="B37" s="44"/>
      <c r="C37" s="31"/>
      <c r="D37" s="34"/>
      <c r="E37" s="35"/>
      <c r="F37" s="36"/>
    </row>
    <row r="38" spans="2:6" ht="13.95" customHeight="1" x14ac:dyDescent="0.3">
      <c r="B38" s="15" t="s">
        <v>40</v>
      </c>
      <c r="C38" s="16">
        <f>SUM(C39:C45)</f>
        <v>1668.1999999999998</v>
      </c>
      <c r="D38" s="17"/>
      <c r="E38" s="18"/>
      <c r="F38" s="19"/>
    </row>
    <row r="39" spans="2:6" ht="13.95" customHeight="1" x14ac:dyDescent="0.3">
      <c r="B39" s="44" t="s">
        <v>38</v>
      </c>
      <c r="C39" s="31">
        <v>1101.54</v>
      </c>
      <c r="D39" s="34">
        <v>43685</v>
      </c>
      <c r="E39" s="45" t="s">
        <v>18</v>
      </c>
      <c r="F39" s="46" t="s">
        <v>41</v>
      </c>
    </row>
    <row r="40" spans="2:6" ht="13.95" customHeight="1" x14ac:dyDescent="0.3">
      <c r="B40" s="44" t="s">
        <v>42</v>
      </c>
      <c r="C40" s="31">
        <v>70</v>
      </c>
      <c r="D40" s="34">
        <v>43689</v>
      </c>
      <c r="E40" s="45" t="s">
        <v>12</v>
      </c>
      <c r="F40" s="36" t="s">
        <v>43</v>
      </c>
    </row>
    <row r="41" spans="2:6" ht="13.95" customHeight="1" x14ac:dyDescent="0.3">
      <c r="B41" s="44" t="s">
        <v>42</v>
      </c>
      <c r="C41" s="31">
        <v>87.25</v>
      </c>
      <c r="D41" s="34">
        <v>43699</v>
      </c>
      <c r="E41" s="45" t="s">
        <v>12</v>
      </c>
      <c r="F41" s="36" t="s">
        <v>44</v>
      </c>
    </row>
    <row r="42" spans="2:6" ht="13.95" customHeight="1" x14ac:dyDescent="0.3">
      <c r="B42" s="44" t="s">
        <v>38</v>
      </c>
      <c r="C42" s="31">
        <v>120.85</v>
      </c>
      <c r="D42" s="34">
        <v>43706</v>
      </c>
      <c r="E42" s="45" t="s">
        <v>18</v>
      </c>
      <c r="F42" s="36" t="s">
        <v>45</v>
      </c>
    </row>
    <row r="43" spans="2:6" ht="13.95" customHeight="1" x14ac:dyDescent="0.3">
      <c r="B43" s="44" t="s">
        <v>38</v>
      </c>
      <c r="C43" s="31">
        <v>182.27</v>
      </c>
      <c r="D43" s="34">
        <v>43706</v>
      </c>
      <c r="E43" s="45" t="s">
        <v>18</v>
      </c>
      <c r="F43" s="36" t="s">
        <v>46</v>
      </c>
    </row>
    <row r="44" spans="2:6" ht="13.95" customHeight="1" x14ac:dyDescent="0.3">
      <c r="B44" s="44" t="s">
        <v>38</v>
      </c>
      <c r="C44" s="31">
        <v>106.29</v>
      </c>
      <c r="D44" s="34">
        <v>43706</v>
      </c>
      <c r="E44" s="45" t="s">
        <v>18</v>
      </c>
      <c r="F44" s="46" t="s">
        <v>47</v>
      </c>
    </row>
    <row r="45" spans="2:6" ht="13.95" customHeight="1" x14ac:dyDescent="0.3">
      <c r="B45" s="37"/>
      <c r="C45" s="38"/>
      <c r="D45" s="28"/>
      <c r="E45" s="47"/>
      <c r="F45" s="48"/>
    </row>
    <row r="46" spans="2:6" ht="13.95" customHeight="1" x14ac:dyDescent="0.3">
      <c r="B46" s="15" t="s">
        <v>48</v>
      </c>
      <c r="C46" s="16">
        <f>SUM(C47:C48)</f>
        <v>129.85</v>
      </c>
      <c r="D46" s="17"/>
      <c r="E46" s="18"/>
      <c r="F46" s="19"/>
    </row>
    <row r="47" spans="2:6" ht="13.95" customHeight="1" x14ac:dyDescent="0.3">
      <c r="B47" s="44" t="s">
        <v>49</v>
      </c>
      <c r="C47" s="31">
        <v>129.85</v>
      </c>
      <c r="D47" s="34">
        <v>43678</v>
      </c>
      <c r="E47" s="35" t="s">
        <v>12</v>
      </c>
      <c r="F47" s="36" t="s">
        <v>50</v>
      </c>
    </row>
    <row r="48" spans="2:6" ht="13.95" customHeight="1" x14ac:dyDescent="0.3">
      <c r="B48" s="43"/>
      <c r="C48" s="53"/>
      <c r="D48" s="22"/>
      <c r="E48" s="23"/>
      <c r="F48" s="24"/>
    </row>
    <row r="49" spans="2:6" ht="13.95" customHeight="1" x14ac:dyDescent="0.3">
      <c r="B49" s="15" t="s">
        <v>51</v>
      </c>
      <c r="C49" s="16">
        <f>SUM(C50:C53)</f>
        <v>866.54</v>
      </c>
      <c r="D49" s="17"/>
      <c r="E49" s="18"/>
      <c r="F49" s="19"/>
    </row>
    <row r="50" spans="2:6" ht="13.95" customHeight="1" x14ac:dyDescent="0.3">
      <c r="B50" s="44" t="s">
        <v>49</v>
      </c>
      <c r="C50" s="31">
        <v>188.91</v>
      </c>
      <c r="D50" s="34">
        <v>43678</v>
      </c>
      <c r="E50" s="35" t="s">
        <v>12</v>
      </c>
      <c r="F50" s="36" t="s">
        <v>52</v>
      </c>
    </row>
    <row r="51" spans="2:6" ht="13.95" customHeight="1" x14ac:dyDescent="0.3">
      <c r="B51" s="49" t="s">
        <v>53</v>
      </c>
      <c r="C51" s="27">
        <v>176.66</v>
      </c>
      <c r="D51" s="50">
        <v>43685</v>
      </c>
      <c r="E51" s="51" t="s">
        <v>18</v>
      </c>
      <c r="F51" s="52" t="s">
        <v>54</v>
      </c>
    </row>
    <row r="52" spans="2:6" ht="13.95" customHeight="1" x14ac:dyDescent="0.3">
      <c r="B52" s="43" t="s">
        <v>55</v>
      </c>
      <c r="C52" s="53">
        <v>500.97</v>
      </c>
      <c r="D52" s="22">
        <v>43685</v>
      </c>
      <c r="E52" s="23" t="s">
        <v>56</v>
      </c>
      <c r="F52" s="24" t="s">
        <v>57</v>
      </c>
    </row>
    <row r="53" spans="2:6" ht="13.95" customHeight="1" x14ac:dyDescent="0.3">
      <c r="B53" s="43"/>
      <c r="C53" s="53"/>
      <c r="D53" s="22"/>
      <c r="E53" s="23"/>
      <c r="F53" s="24"/>
    </row>
    <row r="54" spans="2:6" ht="13.95" customHeight="1" x14ac:dyDescent="0.3">
      <c r="B54" s="15" t="s">
        <v>58</v>
      </c>
      <c r="C54" s="16">
        <f>SUM(C55:C56)</f>
        <v>0</v>
      </c>
      <c r="D54" s="17"/>
      <c r="E54" s="18"/>
      <c r="F54" s="19"/>
    </row>
    <row r="55" spans="2:6" ht="13.95" customHeight="1" x14ac:dyDescent="0.3">
      <c r="B55" s="33"/>
      <c r="C55" s="53"/>
      <c r="D55" s="22"/>
      <c r="E55" s="23"/>
      <c r="F55" s="24"/>
    </row>
    <row r="56" spans="2:6" ht="13.95" customHeight="1" x14ac:dyDescent="0.3">
      <c r="B56" s="49"/>
      <c r="C56" s="27"/>
      <c r="D56" s="50"/>
      <c r="E56" s="51"/>
      <c r="F56" s="52"/>
    </row>
    <row r="57" spans="2:6" ht="13.95" customHeight="1" x14ac:dyDescent="0.3">
      <c r="B57" s="15" t="s">
        <v>59</v>
      </c>
      <c r="C57" s="55">
        <f>SUM(C58:C59)</f>
        <v>4465.1899999999996</v>
      </c>
      <c r="D57" s="17"/>
      <c r="E57" s="18"/>
      <c r="F57" s="19"/>
    </row>
    <row r="58" spans="2:6" ht="13.95" customHeight="1" x14ac:dyDescent="0.3">
      <c r="B58" s="43" t="s">
        <v>60</v>
      </c>
      <c r="C58" s="53">
        <v>4465.1899999999996</v>
      </c>
      <c r="D58" s="34">
        <v>43706</v>
      </c>
      <c r="E58" s="35" t="s">
        <v>12</v>
      </c>
      <c r="F58" s="54" t="s">
        <v>61</v>
      </c>
    </row>
    <row r="59" spans="2:6" ht="13.95" customHeight="1" x14ac:dyDescent="0.3">
      <c r="B59" s="43"/>
      <c r="C59" s="53"/>
      <c r="D59" s="34"/>
      <c r="E59" s="35"/>
      <c r="F59" s="36"/>
    </row>
    <row r="60" spans="2:6" ht="13.95" customHeight="1" x14ac:dyDescent="0.3">
      <c r="B60" s="15" t="s">
        <v>62</v>
      </c>
      <c r="C60" s="55">
        <f>SUM(C61:C62)</f>
        <v>0</v>
      </c>
      <c r="D60" s="17"/>
      <c r="E60" s="18"/>
      <c r="F60" s="19"/>
    </row>
    <row r="61" spans="2:6" ht="13.95" customHeight="1" x14ac:dyDescent="0.3">
      <c r="B61" s="44"/>
      <c r="C61" s="31"/>
      <c r="D61" s="34"/>
      <c r="E61" s="35"/>
      <c r="F61" s="36"/>
    </row>
    <row r="62" spans="2:6" ht="13.95" customHeight="1" x14ac:dyDescent="0.3">
      <c r="B62" s="44"/>
      <c r="C62" s="31"/>
      <c r="D62" s="34"/>
      <c r="E62" s="35"/>
      <c r="F62" s="36"/>
    </row>
    <row r="63" spans="2:6" ht="13.95" customHeight="1" x14ac:dyDescent="0.3">
      <c r="B63" s="15" t="s">
        <v>63</v>
      </c>
      <c r="C63" s="55">
        <f>SUM(C64:C65)</f>
        <v>0</v>
      </c>
      <c r="D63" s="17"/>
      <c r="E63" s="18"/>
      <c r="F63" s="19"/>
    </row>
    <row r="64" spans="2:6" ht="13.95" customHeight="1" x14ac:dyDescent="0.3">
      <c r="B64" s="44"/>
      <c r="C64" s="31"/>
      <c r="D64" s="34"/>
      <c r="E64" s="35"/>
      <c r="F64" s="36"/>
    </row>
    <row r="65" spans="2:6" ht="13.95" customHeight="1" x14ac:dyDescent="0.3">
      <c r="B65" s="33"/>
      <c r="C65" s="39"/>
      <c r="D65" s="40"/>
      <c r="E65" s="56"/>
      <c r="F65" s="57"/>
    </row>
    <row r="66" spans="2:6" ht="13.95" customHeight="1" x14ac:dyDescent="0.3">
      <c r="B66" s="116" t="s">
        <v>64</v>
      </c>
      <c r="C66" s="96">
        <f>SUM(C67,C70)</f>
        <v>488.44</v>
      </c>
      <c r="D66" s="95"/>
      <c r="E66" s="97"/>
      <c r="F66" s="117"/>
    </row>
    <row r="67" spans="2:6" ht="13.95" customHeight="1" x14ac:dyDescent="0.3">
      <c r="B67" s="15" t="s">
        <v>65</v>
      </c>
      <c r="C67" s="16">
        <f>SUM(C68:C68)</f>
        <v>0</v>
      </c>
      <c r="D67" s="17"/>
      <c r="E67" s="18"/>
      <c r="F67" s="19"/>
    </row>
    <row r="68" spans="2:6" ht="13.95" customHeight="1" x14ac:dyDescent="0.3">
      <c r="B68" s="44"/>
      <c r="C68" s="31"/>
      <c r="D68" s="34"/>
      <c r="E68" s="35"/>
      <c r="F68" s="36"/>
    </row>
    <row r="69" spans="2:6" ht="13.95" customHeight="1" x14ac:dyDescent="0.3">
      <c r="B69" s="33"/>
      <c r="C69" s="39"/>
      <c r="D69" s="40"/>
      <c r="E69" s="56"/>
      <c r="F69" s="42"/>
    </row>
    <row r="70" spans="2:6" ht="13.95" customHeight="1" x14ac:dyDescent="0.3">
      <c r="B70" s="15" t="s">
        <v>66</v>
      </c>
      <c r="C70" s="16">
        <f>SUM(C71:C73)</f>
        <v>488.44</v>
      </c>
      <c r="D70" s="17"/>
      <c r="E70" s="18"/>
      <c r="F70" s="19"/>
    </row>
    <row r="71" spans="2:6" ht="0.75" customHeight="1" x14ac:dyDescent="0.3">
      <c r="B71" s="58"/>
      <c r="C71" s="39"/>
      <c r="D71" s="40"/>
      <c r="E71" s="56"/>
      <c r="F71" s="42"/>
    </row>
    <row r="72" spans="2:6" ht="13.95" customHeight="1" x14ac:dyDescent="0.3">
      <c r="B72" s="44" t="s">
        <v>67</v>
      </c>
      <c r="C72" s="39">
        <v>488.44</v>
      </c>
      <c r="D72" s="40">
        <v>43684</v>
      </c>
      <c r="E72" s="56" t="s">
        <v>56</v>
      </c>
      <c r="F72" s="42" t="s">
        <v>68</v>
      </c>
    </row>
    <row r="73" spans="2:6" ht="13.95" customHeight="1" x14ac:dyDescent="0.3">
      <c r="B73" s="33"/>
      <c r="C73" s="39"/>
      <c r="D73" s="40"/>
      <c r="E73" s="56"/>
      <c r="F73" s="42"/>
    </row>
    <row r="74" spans="2:6" ht="13.95" customHeight="1" x14ac:dyDescent="0.3">
      <c r="B74" s="116" t="s">
        <v>69</v>
      </c>
      <c r="C74" s="96">
        <f>SUM(C75,C77,C80,C83)</f>
        <v>543.79999999999995</v>
      </c>
      <c r="D74" s="95"/>
      <c r="E74" s="97"/>
      <c r="F74" s="117"/>
    </row>
    <row r="75" spans="2:6" ht="13.95" customHeight="1" x14ac:dyDescent="0.3">
      <c r="B75" s="15" t="s">
        <v>70</v>
      </c>
      <c r="C75" s="16">
        <f>SUM(C76)</f>
        <v>0</v>
      </c>
      <c r="D75" s="17"/>
      <c r="E75" s="18"/>
      <c r="F75" s="19"/>
    </row>
    <row r="76" spans="2:6" ht="13.95" customHeight="1" x14ac:dyDescent="0.3">
      <c r="B76" s="33"/>
      <c r="C76" s="104"/>
      <c r="D76" s="40"/>
      <c r="E76" s="56"/>
      <c r="F76" s="57"/>
    </row>
    <row r="77" spans="2:6" ht="13.95" customHeight="1" x14ac:dyDescent="0.3">
      <c r="B77" s="15" t="s">
        <v>71</v>
      </c>
      <c r="C77" s="16">
        <f>SUM(C78:C79)</f>
        <v>0</v>
      </c>
      <c r="D77" s="17"/>
      <c r="E77" s="18"/>
      <c r="F77" s="19"/>
    </row>
    <row r="78" spans="2:6" ht="13.95" customHeight="1" x14ac:dyDescent="0.3">
      <c r="B78" s="124"/>
      <c r="C78" s="105"/>
      <c r="D78" s="106"/>
      <c r="E78" s="107"/>
      <c r="F78" s="125"/>
    </row>
    <row r="79" spans="2:6" ht="13.95" customHeight="1" x14ac:dyDescent="0.3">
      <c r="B79" s="33"/>
      <c r="C79" s="39"/>
      <c r="D79" s="40"/>
      <c r="E79" s="56"/>
      <c r="F79" s="42"/>
    </row>
    <row r="80" spans="2:6" ht="13.95" customHeight="1" x14ac:dyDescent="0.3">
      <c r="B80" s="15" t="s">
        <v>72</v>
      </c>
      <c r="C80" s="16">
        <f>SUM(C81:C82)</f>
        <v>0</v>
      </c>
      <c r="D80" s="17"/>
      <c r="E80" s="18"/>
      <c r="F80" s="19"/>
    </row>
    <row r="81" spans="2:6" ht="13.95" customHeight="1" x14ac:dyDescent="0.3">
      <c r="B81" s="49"/>
      <c r="C81" s="59"/>
      <c r="D81" s="60"/>
      <c r="E81" s="61"/>
      <c r="F81" s="62"/>
    </row>
    <row r="82" spans="2:6" ht="13.95" customHeight="1" x14ac:dyDescent="0.3">
      <c r="B82" s="20"/>
      <c r="C82" s="31"/>
      <c r="D82" s="22"/>
      <c r="E82" s="23"/>
      <c r="F82" s="24"/>
    </row>
    <row r="83" spans="2:6" ht="13.95" customHeight="1" x14ac:dyDescent="0.3">
      <c r="B83" s="15" t="s">
        <v>73</v>
      </c>
      <c r="C83" s="16">
        <f>SUM(C84:C85)</f>
        <v>543.79999999999995</v>
      </c>
      <c r="D83" s="17"/>
      <c r="E83" s="18"/>
      <c r="F83" s="19"/>
    </row>
    <row r="84" spans="2:6" ht="13.95" customHeight="1" x14ac:dyDescent="0.3">
      <c r="B84" s="44" t="s">
        <v>74</v>
      </c>
      <c r="C84" s="53">
        <v>459.8</v>
      </c>
      <c r="D84" s="28"/>
      <c r="E84" s="35"/>
      <c r="F84" s="30"/>
    </row>
    <row r="85" spans="2:6" ht="13.95" customHeight="1" x14ac:dyDescent="0.3">
      <c r="B85" s="44" t="s">
        <v>75</v>
      </c>
      <c r="C85" s="53">
        <v>84</v>
      </c>
      <c r="D85" s="34">
        <v>43682</v>
      </c>
      <c r="E85" s="35" t="s">
        <v>76</v>
      </c>
      <c r="F85" s="30"/>
    </row>
    <row r="86" spans="2:6" ht="13.95" customHeight="1" x14ac:dyDescent="0.3">
      <c r="B86" s="116" t="s">
        <v>77</v>
      </c>
      <c r="C86" s="96">
        <f>SUM(C87:C88)</f>
        <v>51.37</v>
      </c>
      <c r="D86" s="95"/>
      <c r="E86" s="97"/>
      <c r="F86" s="117"/>
    </row>
    <row r="87" spans="2:6" s="63" customFormat="1" ht="13.95" customHeight="1" x14ac:dyDescent="0.3">
      <c r="B87" s="44" t="s">
        <v>78</v>
      </c>
      <c r="C87" s="31">
        <v>51.37</v>
      </c>
      <c r="D87" s="34">
        <v>43689</v>
      </c>
      <c r="E87" s="65" t="s">
        <v>79</v>
      </c>
      <c r="F87" s="36"/>
    </row>
    <row r="88" spans="2:6" ht="13.95" customHeight="1" x14ac:dyDescent="0.3">
      <c r="B88" s="44"/>
      <c r="C88" s="31"/>
      <c r="D88" s="34"/>
      <c r="E88" s="65"/>
      <c r="F88" s="36"/>
    </row>
    <row r="89" spans="2:6" ht="13.95" customHeight="1" x14ac:dyDescent="0.3">
      <c r="B89" s="116" t="s">
        <v>80</v>
      </c>
      <c r="C89" s="96">
        <f>SUM(C90:C91)</f>
        <v>9567.4500000000007</v>
      </c>
      <c r="D89" s="95"/>
      <c r="E89" s="97"/>
      <c r="F89" s="117"/>
    </row>
    <row r="90" spans="2:6" ht="13.95" customHeight="1" x14ac:dyDescent="0.3">
      <c r="B90" s="33" t="s">
        <v>81</v>
      </c>
      <c r="C90" s="39">
        <v>9567.4500000000007</v>
      </c>
      <c r="D90" s="40">
        <v>43706</v>
      </c>
      <c r="E90" s="56" t="s">
        <v>82</v>
      </c>
      <c r="F90" s="42" t="s">
        <v>83</v>
      </c>
    </row>
    <row r="91" spans="2:6" ht="13.95" customHeight="1" x14ac:dyDescent="0.3">
      <c r="B91" s="33"/>
      <c r="C91" s="39"/>
      <c r="D91" s="40"/>
      <c r="E91" s="56"/>
      <c r="F91" s="42"/>
    </row>
    <row r="92" spans="2:6" ht="13.95" customHeight="1" x14ac:dyDescent="0.3">
      <c r="B92" s="33"/>
      <c r="C92" s="39"/>
      <c r="D92" s="40"/>
      <c r="E92" s="56"/>
      <c r="F92" s="42"/>
    </row>
    <row r="93" spans="2:6" ht="13.95" customHeight="1" x14ac:dyDescent="0.3">
      <c r="B93" s="116" t="s">
        <v>84</v>
      </c>
      <c r="C93" s="96">
        <f>SUM(C94:C95)</f>
        <v>0</v>
      </c>
      <c r="D93" s="95"/>
      <c r="E93" s="97"/>
      <c r="F93" s="117"/>
    </row>
    <row r="94" spans="2:6" ht="13.95" customHeight="1" x14ac:dyDescent="0.3">
      <c r="B94" s="33"/>
      <c r="C94" s="39"/>
      <c r="D94" s="40"/>
      <c r="E94" s="56"/>
      <c r="F94" s="42"/>
    </row>
    <row r="95" spans="2:6" ht="13.95" customHeight="1" x14ac:dyDescent="0.3">
      <c r="B95" s="44"/>
      <c r="C95" s="31"/>
      <c r="D95" s="34"/>
      <c r="E95" s="65"/>
      <c r="F95" s="36"/>
    </row>
    <row r="96" spans="2:6" ht="13.95" customHeight="1" x14ac:dyDescent="0.3">
      <c r="B96" s="116" t="s">
        <v>85</v>
      </c>
      <c r="C96" s="96">
        <f>SUM(C97:C98)</f>
        <v>21867.05</v>
      </c>
      <c r="D96" s="95"/>
      <c r="E96" s="97"/>
      <c r="F96" s="117"/>
    </row>
    <row r="97" spans="2:6" ht="13.95" customHeight="1" x14ac:dyDescent="0.3">
      <c r="B97" s="44" t="s">
        <v>86</v>
      </c>
      <c r="C97" s="31">
        <v>21867.05</v>
      </c>
      <c r="D97" s="34"/>
      <c r="E97" s="35"/>
      <c r="F97" s="36"/>
    </row>
    <row r="98" spans="2:6" ht="13.95" customHeight="1" x14ac:dyDescent="0.3">
      <c r="B98" s="44"/>
      <c r="C98" s="31"/>
      <c r="D98" s="34"/>
      <c r="E98" s="65"/>
      <c r="F98" s="36"/>
    </row>
    <row r="99" spans="2:6" ht="13.95" customHeight="1" x14ac:dyDescent="0.3">
      <c r="B99" s="116" t="s">
        <v>87</v>
      </c>
      <c r="C99" s="96">
        <f>SUM(C100:C102)</f>
        <v>452.48</v>
      </c>
      <c r="D99" s="95"/>
      <c r="E99" s="97"/>
      <c r="F99" s="117"/>
    </row>
    <row r="100" spans="2:6" ht="13.95" customHeight="1" x14ac:dyDescent="0.3">
      <c r="B100" s="33" t="s">
        <v>88</v>
      </c>
      <c r="C100" s="39">
        <v>202.48</v>
      </c>
      <c r="D100" s="40">
        <v>43696</v>
      </c>
      <c r="E100" s="56" t="s">
        <v>56</v>
      </c>
      <c r="F100" s="42" t="s">
        <v>89</v>
      </c>
    </row>
    <row r="101" spans="2:6" ht="13.95" customHeight="1" x14ac:dyDescent="0.3">
      <c r="B101" s="44" t="s">
        <v>90</v>
      </c>
      <c r="C101" s="31">
        <v>250</v>
      </c>
      <c r="D101" s="34">
        <v>43689</v>
      </c>
      <c r="E101" s="35" t="s">
        <v>12</v>
      </c>
      <c r="F101" s="36" t="s">
        <v>91</v>
      </c>
    </row>
    <row r="102" spans="2:6" ht="13.95" customHeight="1" x14ac:dyDescent="0.3">
      <c r="B102" s="44"/>
      <c r="C102" s="31"/>
      <c r="D102" s="34"/>
      <c r="E102" s="35"/>
      <c r="F102" s="36"/>
    </row>
    <row r="103" spans="2:6" ht="13.95" customHeight="1" x14ac:dyDescent="0.3">
      <c r="B103" s="122" t="s">
        <v>92</v>
      </c>
      <c r="C103" s="96">
        <f>SUM(C7,C25,C34,C66,C74,C86,C89,C93,C96,C99)</f>
        <v>235586.59</v>
      </c>
      <c r="D103" s="103"/>
      <c r="E103" s="102"/>
      <c r="F103" s="123"/>
    </row>
    <row r="104" spans="2:6" ht="13.95" customHeight="1" x14ac:dyDescent="0.3">
      <c r="B104" s="126"/>
      <c r="C104" s="109"/>
      <c r="D104" s="110"/>
      <c r="E104" s="108"/>
      <c r="F104" s="127"/>
    </row>
    <row r="105" spans="2:6" ht="13.95" customHeight="1" x14ac:dyDescent="0.3">
      <c r="B105" s="122" t="s">
        <v>93</v>
      </c>
      <c r="C105" s="96">
        <f>SUM(C106:C108)</f>
        <v>210524.72</v>
      </c>
      <c r="D105" s="103"/>
      <c r="E105" s="102"/>
      <c r="F105" s="123"/>
    </row>
    <row r="106" spans="2:6" ht="13.95" customHeight="1" x14ac:dyDescent="0.3">
      <c r="B106" s="66" t="s">
        <v>94</v>
      </c>
      <c r="C106" s="67">
        <v>195524.72</v>
      </c>
      <c r="D106" s="68">
        <v>43684</v>
      </c>
      <c r="E106" s="69" t="s">
        <v>12</v>
      </c>
      <c r="F106" s="70" t="s">
        <v>95</v>
      </c>
    </row>
    <row r="107" spans="2:6" ht="13.95" customHeight="1" x14ac:dyDescent="0.3">
      <c r="B107" s="66" t="s">
        <v>96</v>
      </c>
      <c r="C107" s="111">
        <v>15000</v>
      </c>
      <c r="D107" s="68">
        <v>43705</v>
      </c>
      <c r="E107" s="69" t="s">
        <v>12</v>
      </c>
      <c r="F107" s="70" t="s">
        <v>95</v>
      </c>
    </row>
    <row r="108" spans="2:6" ht="13.95" customHeight="1" x14ac:dyDescent="0.3">
      <c r="B108" s="71"/>
      <c r="C108" s="72"/>
      <c r="D108" s="73"/>
      <c r="E108" s="74"/>
      <c r="F108" s="75"/>
    </row>
    <row r="109" spans="2:6" ht="13.95" customHeight="1" x14ac:dyDescent="0.3">
      <c r="B109" s="122" t="s">
        <v>97</v>
      </c>
      <c r="C109" s="96">
        <f>SUM(C110:C110)</f>
        <v>25972.20000000007</v>
      </c>
      <c r="D109" s="103"/>
      <c r="E109" s="102"/>
      <c r="F109" s="123"/>
    </row>
    <row r="110" spans="2:6" ht="13.95" customHeight="1" x14ac:dyDescent="0.3">
      <c r="B110" s="128" t="s">
        <v>98</v>
      </c>
      <c r="C110" s="67">
        <f>'[1]JUL 2019'!C179</f>
        <v>25972.20000000007</v>
      </c>
      <c r="D110" s="68"/>
      <c r="E110" s="69" t="s">
        <v>99</v>
      </c>
      <c r="F110" s="70" t="s">
        <v>100</v>
      </c>
    </row>
    <row r="111" spans="2:6" ht="13.95" customHeight="1" x14ac:dyDescent="0.3">
      <c r="B111" s="128"/>
      <c r="C111" s="67"/>
      <c r="D111" s="68"/>
      <c r="E111" s="69"/>
      <c r="F111" s="70"/>
    </row>
    <row r="112" spans="2:6" ht="13.95" customHeight="1" thickBot="1" x14ac:dyDescent="0.35">
      <c r="B112" s="129" t="s">
        <v>101</v>
      </c>
      <c r="C112" s="130">
        <f>C105+C109-C103</f>
        <v>910.33000000007451</v>
      </c>
      <c r="D112" s="131"/>
      <c r="E112" s="132"/>
      <c r="F112" s="133"/>
    </row>
    <row r="113" spans="2:6" ht="13.95" customHeight="1" x14ac:dyDescent="0.3">
      <c r="B113" s="76"/>
      <c r="C113" s="77"/>
      <c r="D113" s="78"/>
      <c r="E113" s="79"/>
      <c r="F113" s="80"/>
    </row>
    <row r="114" spans="2:6" ht="13.95" customHeight="1" x14ac:dyDescent="0.3">
      <c r="B114" s="10" t="s">
        <v>102</v>
      </c>
      <c r="C114" s="92"/>
      <c r="D114" s="93"/>
      <c r="E114" s="94"/>
      <c r="F114" s="81"/>
    </row>
    <row r="115" spans="2:6" ht="13.95" customHeight="1" x14ac:dyDescent="0.3">
      <c r="B115" s="82" t="s">
        <v>103</v>
      </c>
      <c r="C115" s="134"/>
      <c r="D115" s="134"/>
      <c r="E115" s="134"/>
      <c r="F115" s="83"/>
    </row>
    <row r="116" spans="2:6" ht="13.95" customHeight="1" x14ac:dyDescent="0.3">
      <c r="B116" s="84" t="s">
        <v>104</v>
      </c>
      <c r="C116" s="135"/>
      <c r="D116" s="135"/>
      <c r="E116" s="135"/>
      <c r="F116" s="85"/>
    </row>
    <row r="117" spans="2:6" ht="13.95" customHeight="1" thickBot="1" x14ac:dyDescent="0.35">
      <c r="B117" s="86" t="s">
        <v>105</v>
      </c>
      <c r="C117" s="87"/>
      <c r="D117" s="87"/>
      <c r="E117" s="87"/>
      <c r="F117" s="88"/>
    </row>
    <row r="118" spans="2:6" ht="13.95" customHeight="1" x14ac:dyDescent="0.3"/>
    <row r="119" spans="2:6" ht="13.95" customHeight="1" x14ac:dyDescent="0.3"/>
  </sheetData>
  <mergeCells count="4">
    <mergeCell ref="B4:F4"/>
    <mergeCell ref="B115:F115"/>
    <mergeCell ref="B116:F116"/>
    <mergeCell ref="B117:F117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2023-02-02T21:29:50Z</cp:lastPrinted>
  <dcterms:created xsi:type="dcterms:W3CDTF">2023-02-02T21:26:01Z</dcterms:created>
  <dcterms:modified xsi:type="dcterms:W3CDTF">2023-02-02T21:30:10Z</dcterms:modified>
</cp:coreProperties>
</file>