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8_{DA7D269E-CC64-41B7-86DD-B1214217B1C8}" xr6:coauthVersionLast="47" xr6:coauthVersionMax="47" xr10:uidLastSave="{00000000-0000-0000-0000-000000000000}"/>
  <bookViews>
    <workbookView xWindow="-108" yWindow="-108" windowWidth="23256" windowHeight="12576" xr2:uid="{4483E26E-CD9C-448B-9DB1-279BF576D2EE}"/>
  </bookViews>
  <sheets>
    <sheet name="Planilha1" sheetId="1" r:id="rId1"/>
  </sheets>
  <externalReferences>
    <externalReference r:id="rId2"/>
  </externalReferences>
  <definedNames>
    <definedName name="_xlnm.Print_Area" localSheetId="0">Planilha1!$A$1:$E$156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9" i="1" l="1"/>
  <c r="B148" i="1" s="1"/>
  <c r="B142" i="1"/>
  <c r="B135" i="1"/>
  <c r="B121" i="1"/>
  <c r="B118" i="1"/>
  <c r="B115" i="1"/>
  <c r="B112" i="1"/>
  <c r="B108" i="1"/>
  <c r="B102" i="1"/>
  <c r="B99" i="1"/>
  <c r="B97" i="1"/>
  <c r="B96" i="1" s="1"/>
  <c r="B93" i="1"/>
  <c r="B90" i="1"/>
  <c r="B89" i="1"/>
  <c r="B86" i="1"/>
  <c r="B83" i="1"/>
  <c r="B47" i="1" s="1"/>
  <c r="B78" i="1"/>
  <c r="B75" i="1"/>
  <c r="B72" i="1"/>
  <c r="B66" i="1"/>
  <c r="B53" i="1"/>
  <c r="B48" i="1"/>
  <c r="B44" i="1"/>
  <c r="B29" i="1" s="1"/>
  <c r="B41" i="1"/>
  <c r="B30" i="1"/>
  <c r="B23" i="1"/>
  <c r="B17" i="1"/>
  <c r="B8" i="1"/>
  <c r="B7" i="1"/>
  <c r="B140" i="1" l="1"/>
  <c r="B151" i="1" s="1"/>
</calcChain>
</file>

<file path=xl/sharedStrings.xml><?xml version="1.0" encoding="utf-8"?>
<sst xmlns="http://schemas.openxmlformats.org/spreadsheetml/2006/main" count="241" uniqueCount="152">
  <si>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</si>
  <si>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</si>
  <si>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AGOSTO/2020</t>
  </si>
  <si>
    <t>ITENS DE DESPESAS - AGOSTO /2020</t>
  </si>
  <si>
    <t>R$ VALORES</t>
  </si>
  <si>
    <t>DATA  PGT</t>
  </si>
  <si>
    <t>OPERAÇÃO</t>
  </si>
  <si>
    <t>DETALHES</t>
  </si>
  <si>
    <t>1. Pessoal</t>
  </si>
  <si>
    <t>1.1. Salários (CLT)</t>
  </si>
  <si>
    <t>FOLHA  JULHO/2020</t>
  </si>
  <si>
    <t>TED</t>
  </si>
  <si>
    <t>RESCISÃO CRISTINA BERTODE FERREIRA</t>
  </si>
  <si>
    <t>RESCISÃO MARCIO DE JESUS FERREIRA PAIXAO</t>
  </si>
  <si>
    <t>RESCISÃO JOYCE MARTINS LOPES</t>
  </si>
  <si>
    <t>RESCISÃO LEYENY DE SOUSA ARAUJO SALES</t>
  </si>
  <si>
    <t>1ª PARCELA DE 3 DA RESCISÃO</t>
  </si>
  <si>
    <t>FÉRIAS ADALGIZA APARECIDA DA COSTA</t>
  </si>
  <si>
    <t>FÉRIAS GISELLY MAIA SANTANA</t>
  </si>
  <si>
    <t>1.2. Outras Formas de Contratação</t>
  </si>
  <si>
    <t>CASTRO ATENDIMENTO MEDICO ESPECIALIZADO LTDA ME</t>
  </si>
  <si>
    <t>TRANSF</t>
  </si>
  <si>
    <t>NFSE 047</t>
  </si>
  <si>
    <t>PEDATELLA NUTRIÇÃO EIRELI</t>
  </si>
  <si>
    <t>NFSE 013</t>
  </si>
  <si>
    <t>PRO-SAÚDE SERVIÇOS MÉDICOS</t>
  </si>
  <si>
    <t>NFSE 090</t>
  </si>
  <si>
    <t>NFSE 089</t>
  </si>
  <si>
    <t>1.3. Encargos/Benefícios</t>
  </si>
  <si>
    <t>PIS S FL 07/2020</t>
  </si>
  <si>
    <t>DARF</t>
  </si>
  <si>
    <t>IRRS S FL 07/2020</t>
  </si>
  <si>
    <t>GPS S FL 07/2020</t>
  </si>
  <si>
    <t>FGTS FL 07/2020</t>
  </si>
  <si>
    <t>FGTS</t>
  </si>
  <si>
    <t>2. Mat/Med</t>
  </si>
  <si>
    <t>2.1. Medicamentos</t>
  </si>
  <si>
    <t>MICROLASER EQUIPAMENTOS HOSPITALARES</t>
  </si>
  <si>
    <t>NF 5816</t>
  </si>
  <si>
    <t>SUPERMEDICA DIST HOSPITALAR EIRELI</t>
  </si>
  <si>
    <t>NF 81921</t>
  </si>
  <si>
    <t>NF 81920</t>
  </si>
  <si>
    <t>NF 83084</t>
  </si>
  <si>
    <t>NF 81919</t>
  </si>
  <si>
    <t>NF 82960</t>
  </si>
  <si>
    <t>CCAF COM MEDIC E MAT HOSP EIRELI ME</t>
  </si>
  <si>
    <t>NF 2331</t>
  </si>
  <si>
    <t>CITOPHARMA MANIP DE MED ESP LTDA</t>
  </si>
  <si>
    <t>NF 143544</t>
  </si>
  <si>
    <t>LABORTRONICA SERVIÇOS E COMERCIO LTDA</t>
  </si>
  <si>
    <t>NF 4787 (1º PARCELA - 1X2)</t>
  </si>
  <si>
    <t>2.2. Materais Hospitalares</t>
  </si>
  <si>
    <t>2.3 Gases Medicinais</t>
  </si>
  <si>
    <t>3. Materais Diversos</t>
  </si>
  <si>
    <t>3.1. Materiais de Higienização</t>
  </si>
  <si>
    <t>ALDELICIA LOPES CHAVES - MERCEARIA PREÇO BAIXO</t>
  </si>
  <si>
    <t>NF 681</t>
  </si>
  <si>
    <t>NF 683</t>
  </si>
  <si>
    <t>NF 688</t>
  </si>
  <si>
    <t>3.2. Materiais / Gêneros Alimentícios</t>
  </si>
  <si>
    <t>MOISES VENTURA PACHECO ME</t>
  </si>
  <si>
    <t>NF 357</t>
  </si>
  <si>
    <t>NF 680</t>
  </si>
  <si>
    <t>SUPERMERCADO MAGALHAES LTDA</t>
  </si>
  <si>
    <t>NF 15625</t>
  </si>
  <si>
    <t>NF 682</t>
  </si>
  <si>
    <t>COMPRE BEM SUPERMERCADO - ALEX BARBOSA</t>
  </si>
  <si>
    <t>NF 563</t>
  </si>
  <si>
    <t>NF 684</t>
  </si>
  <si>
    <t>NF 686</t>
  </si>
  <si>
    <t>NF 15680</t>
  </si>
  <si>
    <t>NF 573</t>
  </si>
  <si>
    <t>NF 15708</t>
  </si>
  <si>
    <t>DOC</t>
  </si>
  <si>
    <t>NF 585</t>
  </si>
  <si>
    <t>3.3. Material Expediente</t>
  </si>
  <si>
    <t>MOISES VENTURA PACHEO ME</t>
  </si>
  <si>
    <t>NF 362</t>
  </si>
  <si>
    <t>GRAFICA MARQUES LTDA</t>
  </si>
  <si>
    <t>NF 6648</t>
  </si>
  <si>
    <t>NF 6635</t>
  </si>
  <si>
    <t>PAPELARIA E LIVRARIA UNIVERSO EIRELI EPP</t>
  </si>
  <si>
    <t>NF 29781</t>
  </si>
  <si>
    <t>3.4. Material Divulgação</t>
  </si>
  <si>
    <t>3.5. Material Permanente</t>
  </si>
  <si>
    <t>SMA ELETRO COMERCIO DE MOVEIS EIRELI ME</t>
  </si>
  <si>
    <t>3.6. Combustível</t>
  </si>
  <si>
    <t>COMERCIAL DE DERIVADOS DE PETROLEO JOTTAS LTDA</t>
  </si>
  <si>
    <t>NF 25000</t>
  </si>
  <si>
    <t>COMERCIAL DE DERIVADOS DE PETROLEO JOTAS LTDA</t>
  </si>
  <si>
    <t>NF 7460</t>
  </si>
  <si>
    <t>NF 7461</t>
  </si>
  <si>
    <t>3.7. GLP</t>
  </si>
  <si>
    <t>3.8. Material de Lavanderia</t>
  </si>
  <si>
    <t>4. Manutenção</t>
  </si>
  <si>
    <t>4.1. Materiais de Manutenção</t>
  </si>
  <si>
    <t>COMPENSADOS ANGATU LTDA</t>
  </si>
  <si>
    <t>NF 26684</t>
  </si>
  <si>
    <t>4.2. Serviços de Manutenção</t>
  </si>
  <si>
    <t>5. Seguros / Impostos / Taxas</t>
  </si>
  <si>
    <t>5.1. Seguros (Imóvel e Automóvel)</t>
  </si>
  <si>
    <t>5.2. Taxas e Serviços de Cartório</t>
  </si>
  <si>
    <t>5.3. Taxas Impostos</t>
  </si>
  <si>
    <t>CSRF S NFSE COMP 07/2020</t>
  </si>
  <si>
    <t>IR S NFSE COMP 07/2020</t>
  </si>
  <si>
    <t>CSRF S NFSE COMP 06/2020</t>
  </si>
  <si>
    <t>IR S NFSE COMP 06/2020</t>
  </si>
  <si>
    <t>5.4. Taxas Bancárias</t>
  </si>
  <si>
    <t>BANCO DO BRASIL DOC/TED ELETRÔNICO</t>
  </si>
  <si>
    <t>TARIFA PACOTES SERVIÇOS</t>
  </si>
  <si>
    <t>6. Telefonia</t>
  </si>
  <si>
    <t>7. Água</t>
  </si>
  <si>
    <t>8. Energia Elétrica</t>
  </si>
  <si>
    <t>9. Prestação de Serviços Terceiros</t>
  </si>
  <si>
    <t>LOCALIZA RENT A CAR</t>
  </si>
  <si>
    <t>BOLETO</t>
  </si>
  <si>
    <t>FATURA 3853822</t>
  </si>
  <si>
    <t>HOTEL VEREDAS DO ARAGUAIA EIRELI</t>
  </si>
  <si>
    <t>NFSE 6389</t>
  </si>
  <si>
    <t>NFSE 6362</t>
  </si>
  <si>
    <t>NFSE 6357</t>
  </si>
  <si>
    <t>PRO ATIVA CURSOS E RECURSOS HUMANOS LTDA</t>
  </si>
  <si>
    <t>NFSE 033</t>
  </si>
  <si>
    <t>MJS GONÇALVES CONTABILIDADE EMPRESARIAL</t>
  </si>
  <si>
    <t>NFS 190</t>
  </si>
  <si>
    <t>FATURA 398365</t>
  </si>
  <si>
    <t>ALLEN DANIEL SOUZA HOLANDA</t>
  </si>
  <si>
    <t>NFSE 023</t>
  </si>
  <si>
    <t>LOCMEDIKAL LOCAÇOES E SERVIÇOS EIRELI ME</t>
  </si>
  <si>
    <t>NFSE 191</t>
  </si>
  <si>
    <t>NFSE 193</t>
  </si>
  <si>
    <t>NFSE 195</t>
  </si>
  <si>
    <t>NFE 197</t>
  </si>
  <si>
    <t>10. Informática</t>
  </si>
  <si>
    <t>SD DE MEDEIROS E CIA LTDA ME - SANNET</t>
  </si>
  <si>
    <t>NFSE 25119</t>
  </si>
  <si>
    <t>ATILA BARU SISTEMAS LTDA</t>
  </si>
  <si>
    <t>NFSE 12577</t>
  </si>
  <si>
    <t>11. TOTAL GLOBAL</t>
  </si>
  <si>
    <t>TOTAL DO REPASSE</t>
  </si>
  <si>
    <t>2º PARC REF JULHO 2020 (22º REPASSE)</t>
  </si>
  <si>
    <t>TED - 104 0794 11433328000118 FMS SMA</t>
  </si>
  <si>
    <t>3º PARC REF JULHO 2020 (22º REPASSE)</t>
  </si>
  <si>
    <t>PARC REF JUL/2019 E AGO/2019</t>
  </si>
  <si>
    <t>1º PARC REF AGOSTO 2020 (23º REPASSE)</t>
  </si>
  <si>
    <t>12. SALDO DO MÊS ANTERIOR</t>
  </si>
  <si>
    <t>SALDO CONTA</t>
  </si>
  <si>
    <t>SALDO EM CONTA</t>
  </si>
  <si>
    <t>GOIÂNIA (GO),  31 AGOSTO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</si>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</sst>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 wrapText="1"/>
    </xf>
    <xf numFmtId="165" fontId="2" fillId="0" borderId="10" xfId="0" applyNumberFormat="1" applyFont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165" fontId="2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4" fontId="2" fillId="3" borderId="10" xfId="0" applyNumberFormat="1" applyFont="1" applyFill="1" applyBorder="1" applyAlignment="1">
      <alignment horizontal="right" vertical="top"/>
    </xf>
    <xf numFmtId="164" fontId="2" fillId="3" borderId="10" xfId="0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/>
    <xf numFmtId="4" fontId="4" fillId="4" borderId="10" xfId="0" applyNumberFormat="1" applyFont="1" applyFill="1" applyBorder="1" applyAlignment="1" applyProtection="1">
      <alignment horizontal="right" vertical="top"/>
      <protection locked="0"/>
    </xf>
    <xf numFmtId="164" fontId="4" fillId="4" borderId="10" xfId="0" applyNumberFormat="1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2" fillId="0" borderId="11" xfId="0" applyFont="1" applyBorder="1"/>
    <xf numFmtId="0" fontId="2" fillId="0" borderId="9" xfId="0" applyFont="1" applyBorder="1" applyAlignment="1">
      <alignment vertical="top"/>
    </xf>
    <xf numFmtId="164" fontId="2" fillId="4" borderId="10" xfId="0" applyNumberFormat="1" applyFont="1" applyFill="1" applyBorder="1" applyAlignment="1">
      <alignment horizontal="center" vertical="top"/>
    </xf>
    <xf numFmtId="16" fontId="2" fillId="4" borderId="10" xfId="0" applyNumberFormat="1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vertical="top"/>
    </xf>
    <xf numFmtId="4" fontId="4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164" fontId="2" fillId="3" borderId="10" xfId="0" applyNumberFormat="1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14" fontId="2" fillId="0" borderId="10" xfId="0" applyNumberFormat="1" applyFont="1" applyBorder="1" applyAlignment="1">
      <alignment horizontal="left" vertical="top"/>
    </xf>
    <xf numFmtId="0" fontId="2" fillId="4" borderId="9" xfId="0" applyFont="1" applyFill="1" applyBorder="1" applyAlignment="1">
      <alignment vertical="top"/>
    </xf>
    <xf numFmtId="164" fontId="2" fillId="4" borderId="10" xfId="0" applyNumberFormat="1" applyFont="1" applyFill="1" applyBorder="1" applyAlignment="1">
      <alignment horizontal="left" vertical="top"/>
    </xf>
    <xf numFmtId="0" fontId="2" fillId="4" borderId="11" xfId="0" applyFont="1" applyFill="1" applyBorder="1" applyAlignment="1">
      <alignment vertical="top"/>
    </xf>
    <xf numFmtId="4" fontId="2" fillId="4" borderId="1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164" fontId="4" fillId="4" borderId="10" xfId="0" applyNumberFormat="1" applyFont="1" applyFill="1" applyBorder="1" applyAlignment="1">
      <alignment horizontal="left" vertical="top"/>
    </xf>
    <xf numFmtId="0" fontId="4" fillId="4" borderId="11" xfId="0" applyFont="1" applyFill="1" applyBorder="1" applyAlignment="1">
      <alignment vertical="top"/>
    </xf>
    <xf numFmtId="0" fontId="5" fillId="0" borderId="9" xfId="0" applyFont="1" applyBorder="1"/>
    <xf numFmtId="0" fontId="5" fillId="0" borderId="9" xfId="0" applyFont="1" applyBorder="1" applyAlignment="1">
      <alignment vertical="top"/>
    </xf>
    <xf numFmtId="4" fontId="2" fillId="4" borderId="10" xfId="0" applyNumberFormat="1" applyFont="1" applyFill="1" applyBorder="1" applyAlignment="1" applyProtection="1">
      <alignment horizontal="right" vertical="top"/>
      <protection locked="0"/>
    </xf>
    <xf numFmtId="4" fontId="2" fillId="0" borderId="10" xfId="0" applyNumberFormat="1" applyFont="1" applyBorder="1" applyAlignment="1" applyProtection="1">
      <alignment horizontal="right" vertical="top"/>
      <protection locked="0"/>
    </xf>
    <xf numFmtId="0" fontId="4" fillId="0" borderId="9" xfId="0" applyFont="1" applyBorder="1" applyAlignment="1">
      <alignment vertical="top"/>
    </xf>
    <xf numFmtId="164" fontId="4" fillId="4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16" fontId="2" fillId="4" borderId="11" xfId="0" applyNumberFormat="1" applyFont="1" applyFill="1" applyBorder="1" applyAlignment="1">
      <alignment horizontal="left" vertical="top"/>
    </xf>
    <xf numFmtId="0" fontId="2" fillId="0" borderId="10" xfId="0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" fontId="6" fillId="0" borderId="10" xfId="0" applyNumberFormat="1" applyFont="1" applyBorder="1" applyAlignment="1">
      <alignment horizontal="right" vertical="top"/>
    </xf>
    <xf numFmtId="164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43" fontId="2" fillId="0" borderId="10" xfId="1" applyFont="1" applyFill="1" applyBorder="1" applyAlignment="1">
      <alignment horizontal="right" vertical="top"/>
    </xf>
    <xf numFmtId="0" fontId="5" fillId="0" borderId="11" xfId="0" applyFont="1" applyBorder="1"/>
    <xf numFmtId="14" fontId="2" fillId="0" borderId="9" xfId="0" applyNumberFormat="1" applyFont="1" applyBorder="1" applyAlignment="1">
      <alignment horizontal="left"/>
    </xf>
    <xf numFmtId="43" fontId="2" fillId="0" borderId="10" xfId="1" applyFont="1" applyBorder="1" applyAlignment="1">
      <alignment horizontal="right" vertical="top"/>
    </xf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0" xfId="0" applyNumberFormat="1" applyFont="1" applyFill="1" applyBorder="1" applyAlignment="1">
      <alignment horizontal="left" vertical="top"/>
    </xf>
    <xf numFmtId="43" fontId="2" fillId="0" borderId="10" xfId="1" applyFont="1" applyFill="1" applyBorder="1" applyAlignment="1">
      <alignment horizontal="right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43" fontId="5" fillId="0" borderId="10" xfId="1" applyFont="1" applyFill="1" applyBorder="1"/>
    <xf numFmtId="4" fontId="6" fillId="4" borderId="10" xfId="0" applyNumberFormat="1" applyFont="1" applyFill="1" applyBorder="1" applyAlignment="1">
      <alignment horizontal="right" vertical="top"/>
    </xf>
    <xf numFmtId="0" fontId="3" fillId="4" borderId="10" xfId="0" applyFont="1" applyFill="1" applyBorder="1" applyAlignment="1">
      <alignment horizontal="left" vertical="top" wrapText="1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 wrapText="1"/>
    </xf>
    <xf numFmtId="4" fontId="2" fillId="0" borderId="10" xfId="0" applyNumberFormat="1" applyFont="1" applyBorder="1" applyAlignment="1">
      <alignment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DECONTAS_HMAA_JAN%20A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020"/>
      <sheetName val="FEV_2020"/>
      <sheetName val="MAR_2020"/>
      <sheetName val="ABR_2020"/>
      <sheetName val="MAI_20"/>
      <sheetName val="JUN_20"/>
      <sheetName val="JUL_20"/>
      <sheetName val="AGO_20"/>
      <sheetName val="SET_20"/>
      <sheetName val="OUT_20"/>
      <sheetName val="NOV_20"/>
      <sheetName val="DEZ_20"/>
    </sheetNames>
    <sheetDataSet>
      <sheetData sheetId="0"/>
      <sheetData sheetId="1"/>
      <sheetData sheetId="2"/>
      <sheetData sheetId="3"/>
      <sheetData sheetId="4"/>
      <sheetData sheetId="5"/>
      <sheetData sheetId="6">
        <row r="193">
          <cell r="B193">
            <v>156.28000000014435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482F-042A-413B-ABB8-7E68CA0D66D3}">
  <dimension ref="A1:G158"/>
  <sheetViews>
    <sheetView tabSelected="1" zoomScaleNormal="100" workbookViewId="0">
      <selection activeCell="E19" sqref="E19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8.21875" style="1" customWidth="1"/>
    <col min="6" max="6" width="8.6640625" style="1"/>
    <col min="7" max="7" width="21.44140625" style="1" customWidth="1"/>
    <col min="8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99"/>
      <c r="C5" s="100"/>
      <c r="D5" s="101"/>
      <c r="E5" s="13"/>
      <c r="G5" s="11"/>
    </row>
    <row r="6" spans="1:7" ht="13.95" customHeight="1" x14ac:dyDescent="0.3">
      <c r="A6" s="117" t="s">
        <v>3</v>
      </c>
      <c r="B6" s="118" t="s">
        <v>4</v>
      </c>
      <c r="C6" s="119" t="s">
        <v>5</v>
      </c>
      <c r="D6" s="120" t="s">
        <v>6</v>
      </c>
      <c r="E6" s="121" t="s">
        <v>7</v>
      </c>
      <c r="G6" s="11"/>
    </row>
    <row r="7" spans="1:7" ht="13.95" customHeight="1" x14ac:dyDescent="0.3">
      <c r="A7" s="122" t="s">
        <v>8</v>
      </c>
      <c r="B7" s="107">
        <f>SUM(B8,B17,B23)</f>
        <v>230667.13</v>
      </c>
      <c r="C7" s="106"/>
      <c r="D7" s="108"/>
      <c r="E7" s="123"/>
      <c r="G7" s="11"/>
    </row>
    <row r="8" spans="1:7" ht="13.95" customHeight="1" x14ac:dyDescent="0.3">
      <c r="A8" s="46" t="s">
        <v>9</v>
      </c>
      <c r="B8" s="24">
        <f>SUM(B9:B16)</f>
        <v>107547.14</v>
      </c>
      <c r="C8" s="47"/>
      <c r="D8" s="48"/>
      <c r="E8" s="49"/>
      <c r="G8" s="11"/>
    </row>
    <row r="9" spans="1:7" ht="13.95" customHeight="1" x14ac:dyDescent="0.3">
      <c r="A9" s="17" t="s">
        <v>10</v>
      </c>
      <c r="B9" s="18">
        <v>79008.83</v>
      </c>
      <c r="C9" s="19">
        <v>44057</v>
      </c>
      <c r="D9" s="20" t="s">
        <v>11</v>
      </c>
      <c r="E9" s="21"/>
      <c r="G9" s="11"/>
    </row>
    <row r="10" spans="1:7" ht="13.95" customHeight="1" x14ac:dyDescent="0.3">
      <c r="A10" s="17" t="s">
        <v>12</v>
      </c>
      <c r="B10" s="18">
        <v>7859.53</v>
      </c>
      <c r="C10" s="19">
        <v>44057</v>
      </c>
      <c r="D10" s="20" t="s">
        <v>11</v>
      </c>
      <c r="E10" s="21"/>
      <c r="G10" s="11"/>
    </row>
    <row r="11" spans="1:7" ht="13.95" customHeight="1" x14ac:dyDescent="0.3">
      <c r="A11" s="17" t="s">
        <v>13</v>
      </c>
      <c r="B11" s="18">
        <v>3237.12</v>
      </c>
      <c r="C11" s="19">
        <v>44060</v>
      </c>
      <c r="D11" s="20" t="s">
        <v>11</v>
      </c>
      <c r="E11" s="21"/>
      <c r="G11" s="11"/>
    </row>
    <row r="12" spans="1:7" ht="13.95" customHeight="1" x14ac:dyDescent="0.3">
      <c r="A12" s="17" t="s">
        <v>14</v>
      </c>
      <c r="B12" s="18">
        <v>4532.99</v>
      </c>
      <c r="C12" s="19">
        <v>44061</v>
      </c>
      <c r="D12" s="20" t="s">
        <v>11</v>
      </c>
      <c r="E12" s="21"/>
      <c r="G12" s="11"/>
    </row>
    <row r="13" spans="1:7" ht="13.95" customHeight="1" x14ac:dyDescent="0.3">
      <c r="A13" s="17" t="s">
        <v>15</v>
      </c>
      <c r="B13" s="18">
        <v>8539.06</v>
      </c>
      <c r="C13" s="19">
        <v>44063</v>
      </c>
      <c r="D13" s="20" t="s">
        <v>11</v>
      </c>
      <c r="E13" s="21" t="s">
        <v>16</v>
      </c>
      <c r="G13" s="11"/>
    </row>
    <row r="14" spans="1:7" ht="13.95" customHeight="1" x14ac:dyDescent="0.3">
      <c r="A14" s="17" t="s">
        <v>17</v>
      </c>
      <c r="B14" s="18">
        <v>1969</v>
      </c>
      <c r="C14" s="19">
        <v>44063</v>
      </c>
      <c r="D14" s="20" t="s">
        <v>11</v>
      </c>
      <c r="E14" s="21"/>
      <c r="G14" s="11"/>
    </row>
    <row r="15" spans="1:7" ht="13.95" customHeight="1" x14ac:dyDescent="0.3">
      <c r="A15" s="17" t="s">
        <v>18</v>
      </c>
      <c r="B15" s="18">
        <v>2400.61</v>
      </c>
      <c r="C15" s="19">
        <v>44063</v>
      </c>
      <c r="D15" s="20" t="s">
        <v>11</v>
      </c>
      <c r="E15" s="21"/>
      <c r="G15" s="11"/>
    </row>
    <row r="16" spans="1:7" ht="13.95" customHeight="1" x14ac:dyDescent="0.3">
      <c r="A16" s="17"/>
      <c r="B16" s="22"/>
      <c r="C16" s="19"/>
      <c r="D16" s="20"/>
      <c r="E16" s="21"/>
      <c r="G16" s="11"/>
    </row>
    <row r="17" spans="1:7" ht="13.95" customHeight="1" x14ac:dyDescent="0.3">
      <c r="A17" s="23" t="s">
        <v>19</v>
      </c>
      <c r="B17" s="24">
        <f>SUM(B18:B22)</f>
        <v>72981.47</v>
      </c>
      <c r="C17" s="25"/>
      <c r="D17" s="26"/>
      <c r="E17" s="27"/>
      <c r="G17" s="11"/>
    </row>
    <row r="18" spans="1:7" ht="13.95" customHeight="1" x14ac:dyDescent="0.3">
      <c r="A18" s="28" t="s">
        <v>20</v>
      </c>
      <c r="B18" s="29">
        <v>11616</v>
      </c>
      <c r="C18" s="30">
        <v>44061</v>
      </c>
      <c r="D18" s="31" t="s">
        <v>21</v>
      </c>
      <c r="E18" s="32" t="s">
        <v>22</v>
      </c>
      <c r="G18" s="11"/>
    </row>
    <row r="19" spans="1:7" ht="13.95" customHeight="1" x14ac:dyDescent="0.3">
      <c r="A19" s="33" t="s">
        <v>23</v>
      </c>
      <c r="B19" s="29">
        <v>3037.69</v>
      </c>
      <c r="C19" s="30">
        <v>44057</v>
      </c>
      <c r="D19" s="31" t="s">
        <v>21</v>
      </c>
      <c r="E19" s="32" t="s">
        <v>24</v>
      </c>
      <c r="G19" s="11"/>
    </row>
    <row r="20" spans="1:7" ht="13.95" customHeight="1" x14ac:dyDescent="0.3">
      <c r="A20" s="33" t="s">
        <v>25</v>
      </c>
      <c r="B20" s="29">
        <v>48473.53</v>
      </c>
      <c r="C20" s="30">
        <v>44070</v>
      </c>
      <c r="D20" s="31" t="s">
        <v>11</v>
      </c>
      <c r="E20" s="32" t="s">
        <v>26</v>
      </c>
      <c r="G20" s="11"/>
    </row>
    <row r="21" spans="1:7" ht="13.95" customHeight="1" x14ac:dyDescent="0.3">
      <c r="A21" s="33" t="s">
        <v>25</v>
      </c>
      <c r="B21" s="29">
        <v>9854.25</v>
      </c>
      <c r="C21" s="30">
        <v>44070</v>
      </c>
      <c r="D21" s="31" t="s">
        <v>11</v>
      </c>
      <c r="E21" s="32" t="s">
        <v>27</v>
      </c>
      <c r="G21" s="11"/>
    </row>
    <row r="22" spans="1:7" ht="13.95" customHeight="1" x14ac:dyDescent="0.3">
      <c r="A22" s="28"/>
      <c r="B22" s="34"/>
      <c r="C22" s="35"/>
      <c r="D22" s="36"/>
      <c r="E22" s="37"/>
      <c r="G22" s="11"/>
    </row>
    <row r="23" spans="1:7" ht="13.95" customHeight="1" x14ac:dyDescent="0.3">
      <c r="A23" s="23" t="s">
        <v>28</v>
      </c>
      <c r="B23" s="24">
        <f>SUM(B24:B28)</f>
        <v>50138.520000000004</v>
      </c>
      <c r="C23" s="25"/>
      <c r="D23" s="26"/>
      <c r="E23" s="27"/>
      <c r="G23" s="11"/>
    </row>
    <row r="24" spans="1:7" ht="13.95" customHeight="1" x14ac:dyDescent="0.3">
      <c r="A24" s="33" t="s">
        <v>29</v>
      </c>
      <c r="B24" s="29">
        <v>1117.69</v>
      </c>
      <c r="C24" s="19">
        <v>44057</v>
      </c>
      <c r="D24" s="20" t="s">
        <v>30</v>
      </c>
      <c r="E24" s="38"/>
      <c r="G24" s="11"/>
    </row>
    <row r="25" spans="1:7" ht="13.95" customHeight="1" x14ac:dyDescent="0.3">
      <c r="A25" s="33" t="s">
        <v>31</v>
      </c>
      <c r="B25" s="29">
        <v>3562.43</v>
      </c>
      <c r="C25" s="19">
        <v>44057</v>
      </c>
      <c r="D25" s="20" t="s">
        <v>30</v>
      </c>
      <c r="E25" s="38"/>
      <c r="G25" s="11"/>
    </row>
    <row r="26" spans="1:7" ht="13.95" customHeight="1" x14ac:dyDescent="0.3">
      <c r="A26" s="33" t="s">
        <v>32</v>
      </c>
      <c r="B26" s="29">
        <v>38009.18</v>
      </c>
      <c r="C26" s="19">
        <v>44057</v>
      </c>
      <c r="D26" s="20" t="s">
        <v>30</v>
      </c>
      <c r="E26" s="38"/>
      <c r="G26" s="11"/>
    </row>
    <row r="27" spans="1:7" ht="13.95" customHeight="1" x14ac:dyDescent="0.3">
      <c r="A27" s="33" t="s">
        <v>33</v>
      </c>
      <c r="B27" s="29">
        <v>7449.22</v>
      </c>
      <c r="C27" s="19">
        <v>44062</v>
      </c>
      <c r="D27" s="20" t="s">
        <v>34</v>
      </c>
      <c r="E27" s="38"/>
      <c r="G27" s="11"/>
    </row>
    <row r="28" spans="1:7" ht="13.95" customHeight="1" x14ac:dyDescent="0.3">
      <c r="A28" s="33"/>
      <c r="B28" s="29"/>
      <c r="C28" s="19"/>
      <c r="D28" s="20"/>
      <c r="E28" s="21"/>
      <c r="G28" s="11"/>
    </row>
    <row r="29" spans="1:7" ht="13.95" customHeight="1" x14ac:dyDescent="0.3">
      <c r="A29" s="124" t="s">
        <v>35</v>
      </c>
      <c r="B29" s="107">
        <f>SUM(B30,B41,B44)</f>
        <v>32628.550000000003</v>
      </c>
      <c r="C29" s="110"/>
      <c r="D29" s="109"/>
      <c r="E29" s="125"/>
      <c r="G29" s="11"/>
    </row>
    <row r="30" spans="1:7" ht="13.95" customHeight="1" x14ac:dyDescent="0.3">
      <c r="A30" s="46" t="s">
        <v>36</v>
      </c>
      <c r="B30" s="24">
        <f>SUM(B31:B40)</f>
        <v>32628.550000000003</v>
      </c>
      <c r="C30" s="47"/>
      <c r="D30" s="48"/>
      <c r="E30" s="49"/>
      <c r="G30" s="11"/>
    </row>
    <row r="31" spans="1:7" ht="13.95" customHeight="1" x14ac:dyDescent="0.3">
      <c r="A31" s="39" t="s">
        <v>37</v>
      </c>
      <c r="B31" s="29">
        <v>500</v>
      </c>
      <c r="C31" s="40">
        <v>44049</v>
      </c>
      <c r="D31" s="41" t="s">
        <v>21</v>
      </c>
      <c r="E31" s="42" t="s">
        <v>38</v>
      </c>
      <c r="G31" s="11"/>
    </row>
    <row r="32" spans="1:7" ht="13.95" customHeight="1" x14ac:dyDescent="0.3">
      <c r="A32" s="39" t="s">
        <v>39</v>
      </c>
      <c r="B32" s="29">
        <v>5086.34</v>
      </c>
      <c r="C32" s="40">
        <v>44061</v>
      </c>
      <c r="D32" s="43" t="s">
        <v>21</v>
      </c>
      <c r="E32" s="42" t="s">
        <v>40</v>
      </c>
      <c r="G32" s="11"/>
    </row>
    <row r="33" spans="1:7" ht="13.95" customHeight="1" x14ac:dyDescent="0.3">
      <c r="A33" s="39" t="s">
        <v>39</v>
      </c>
      <c r="B33" s="29">
        <v>6739.58</v>
      </c>
      <c r="C33" s="40">
        <v>44061</v>
      </c>
      <c r="D33" s="43" t="s">
        <v>21</v>
      </c>
      <c r="E33" s="42" t="s">
        <v>41</v>
      </c>
      <c r="G33" s="11"/>
    </row>
    <row r="34" spans="1:7" ht="13.95" customHeight="1" x14ac:dyDescent="0.3">
      <c r="A34" s="39" t="s">
        <v>39</v>
      </c>
      <c r="B34" s="29">
        <v>2373.35</v>
      </c>
      <c r="C34" s="40">
        <v>44061</v>
      </c>
      <c r="D34" s="43" t="s">
        <v>21</v>
      </c>
      <c r="E34" s="42" t="s">
        <v>42</v>
      </c>
      <c r="G34" s="11"/>
    </row>
    <row r="35" spans="1:7" ht="13.95" customHeight="1" x14ac:dyDescent="0.3">
      <c r="A35" s="39" t="s">
        <v>39</v>
      </c>
      <c r="B35" s="29">
        <v>6876.42</v>
      </c>
      <c r="C35" s="40">
        <v>44061</v>
      </c>
      <c r="D35" s="43" t="s">
        <v>21</v>
      </c>
      <c r="E35" s="42" t="s">
        <v>43</v>
      </c>
      <c r="G35" s="11"/>
    </row>
    <row r="36" spans="1:7" ht="13.95" customHeight="1" x14ac:dyDescent="0.3">
      <c r="A36" s="39" t="s">
        <v>39</v>
      </c>
      <c r="B36" s="29">
        <v>4851.13</v>
      </c>
      <c r="C36" s="40">
        <v>44061</v>
      </c>
      <c r="D36" s="43" t="s">
        <v>21</v>
      </c>
      <c r="E36" s="42" t="s">
        <v>44</v>
      </c>
      <c r="G36" s="11"/>
    </row>
    <row r="37" spans="1:7" ht="13.95" customHeight="1" x14ac:dyDescent="0.3">
      <c r="A37" s="39" t="s">
        <v>45</v>
      </c>
      <c r="B37" s="29">
        <v>3600</v>
      </c>
      <c r="C37" s="40">
        <v>44062</v>
      </c>
      <c r="D37" s="43" t="s">
        <v>21</v>
      </c>
      <c r="E37" s="42" t="s">
        <v>46</v>
      </c>
      <c r="G37" s="11"/>
    </row>
    <row r="38" spans="1:7" ht="13.95" customHeight="1" x14ac:dyDescent="0.3">
      <c r="A38" s="33" t="s">
        <v>47</v>
      </c>
      <c r="B38" s="29">
        <v>497.23</v>
      </c>
      <c r="C38" s="40">
        <v>44063</v>
      </c>
      <c r="D38" s="43" t="s">
        <v>11</v>
      </c>
      <c r="E38" s="42" t="s">
        <v>48</v>
      </c>
      <c r="G38" s="11"/>
    </row>
    <row r="39" spans="1:7" ht="13.95" customHeight="1" x14ac:dyDescent="0.3">
      <c r="A39" s="33" t="s">
        <v>49</v>
      </c>
      <c r="B39" s="29">
        <v>2104.5</v>
      </c>
      <c r="C39" s="40">
        <v>44074</v>
      </c>
      <c r="D39" s="43" t="s">
        <v>21</v>
      </c>
      <c r="E39" s="42" t="s">
        <v>50</v>
      </c>
      <c r="G39" s="11"/>
    </row>
    <row r="40" spans="1:7" ht="13.95" customHeight="1" x14ac:dyDescent="0.3">
      <c r="A40" s="44"/>
      <c r="B40" s="45"/>
      <c r="C40" s="35"/>
      <c r="D40" s="36"/>
      <c r="E40" s="37"/>
      <c r="G40" s="11"/>
    </row>
    <row r="41" spans="1:7" ht="13.95" customHeight="1" x14ac:dyDescent="0.3">
      <c r="A41" s="46" t="s">
        <v>51</v>
      </c>
      <c r="B41" s="24">
        <f>SUM(B42:B42)</f>
        <v>0</v>
      </c>
      <c r="C41" s="47"/>
      <c r="D41" s="48"/>
      <c r="E41" s="49"/>
      <c r="G41" s="11"/>
    </row>
    <row r="42" spans="1:7" ht="13.95" customHeight="1" x14ac:dyDescent="0.3">
      <c r="A42" s="39"/>
      <c r="B42" s="29"/>
      <c r="C42" s="50"/>
      <c r="D42" s="51"/>
      <c r="E42" s="52"/>
      <c r="G42" s="11"/>
    </row>
    <row r="43" spans="1:7" ht="13.95" customHeight="1" x14ac:dyDescent="0.3">
      <c r="A43" s="39"/>
      <c r="B43" s="29"/>
      <c r="C43" s="50"/>
      <c r="D43" s="53"/>
      <c r="E43" s="52"/>
      <c r="G43" s="11"/>
    </row>
    <row r="44" spans="1:7" ht="13.95" customHeight="1" x14ac:dyDescent="0.3">
      <c r="A44" s="46" t="s">
        <v>52</v>
      </c>
      <c r="B44" s="24">
        <f>SUM(B45:B46)</f>
        <v>0</v>
      </c>
      <c r="C44" s="47"/>
      <c r="D44" s="48"/>
      <c r="E44" s="49"/>
      <c r="G44" s="11"/>
    </row>
    <row r="45" spans="1:7" ht="13.95" customHeight="1" x14ac:dyDescent="0.3">
      <c r="A45" s="39"/>
      <c r="B45" s="29"/>
      <c r="C45" s="50"/>
      <c r="D45" s="51"/>
      <c r="E45" s="52"/>
      <c r="G45" s="11"/>
    </row>
    <row r="46" spans="1:7" ht="13.95" customHeight="1" x14ac:dyDescent="0.3">
      <c r="A46" s="63"/>
      <c r="B46" s="57"/>
      <c r="C46" s="40"/>
      <c r="D46" s="43"/>
      <c r="E46" s="42"/>
      <c r="G46" s="11"/>
    </row>
    <row r="47" spans="1:7" ht="13.95" customHeight="1" x14ac:dyDescent="0.3">
      <c r="A47" s="122" t="s">
        <v>53</v>
      </c>
      <c r="B47" s="107">
        <f>SUM(B48,B53,B66,B72,,B75,B78,B83,B86)</f>
        <v>19838.339999999997</v>
      </c>
      <c r="C47" s="106"/>
      <c r="D47" s="108"/>
      <c r="E47" s="123"/>
      <c r="G47" s="11"/>
    </row>
    <row r="48" spans="1:7" ht="13.95" customHeight="1" x14ac:dyDescent="0.3">
      <c r="A48" s="46" t="s">
        <v>54</v>
      </c>
      <c r="B48" s="24">
        <f>SUM(B49:B52)</f>
        <v>1722.72</v>
      </c>
      <c r="C48" s="47"/>
      <c r="D48" s="48"/>
      <c r="E48" s="49"/>
      <c r="G48" s="11"/>
    </row>
    <row r="49" spans="1:7" ht="13.95" customHeight="1" x14ac:dyDescent="0.3">
      <c r="A49" s="54" t="s">
        <v>55</v>
      </c>
      <c r="B49" s="29">
        <v>1032.8900000000001</v>
      </c>
      <c r="C49" s="40">
        <v>44049</v>
      </c>
      <c r="D49" s="55" t="s">
        <v>11</v>
      </c>
      <c r="E49" s="42" t="s">
        <v>56</v>
      </c>
      <c r="G49" s="11"/>
    </row>
    <row r="50" spans="1:7" ht="13.95" customHeight="1" x14ac:dyDescent="0.3">
      <c r="A50" s="54" t="s">
        <v>55</v>
      </c>
      <c r="B50" s="29">
        <v>33.799999999999997</v>
      </c>
      <c r="C50" s="40">
        <v>44050</v>
      </c>
      <c r="D50" s="55" t="s">
        <v>11</v>
      </c>
      <c r="E50" s="56" t="s">
        <v>57</v>
      </c>
      <c r="G50" s="11"/>
    </row>
    <row r="51" spans="1:7" ht="13.95" customHeight="1" x14ac:dyDescent="0.3">
      <c r="A51" s="54" t="s">
        <v>55</v>
      </c>
      <c r="B51" s="29">
        <v>656.03</v>
      </c>
      <c r="C51" s="40">
        <v>44063</v>
      </c>
      <c r="D51" s="55" t="s">
        <v>11</v>
      </c>
      <c r="E51" s="56" t="s">
        <v>58</v>
      </c>
      <c r="G51" s="11"/>
    </row>
    <row r="52" spans="1:7" ht="13.95" customHeight="1" x14ac:dyDescent="0.3">
      <c r="A52" s="54"/>
      <c r="B52" s="57"/>
      <c r="C52" s="40"/>
      <c r="D52" s="43"/>
      <c r="E52" s="42"/>
      <c r="G52" s="11"/>
    </row>
    <row r="53" spans="1:7" ht="13.95" customHeight="1" x14ac:dyDescent="0.3">
      <c r="A53" s="46" t="s">
        <v>59</v>
      </c>
      <c r="B53" s="24">
        <f>SUM(B54:B65)</f>
        <v>5947.6699999999992</v>
      </c>
      <c r="C53" s="47"/>
      <c r="D53" s="48"/>
      <c r="E53" s="49"/>
      <c r="G53" s="11"/>
    </row>
    <row r="54" spans="1:7" ht="13.95" customHeight="1" x14ac:dyDescent="0.3">
      <c r="A54" s="54" t="s">
        <v>60</v>
      </c>
      <c r="B54" s="29">
        <v>79.540000000000006</v>
      </c>
      <c r="C54" s="40">
        <v>44046</v>
      </c>
      <c r="D54" s="55" t="s">
        <v>11</v>
      </c>
      <c r="E54" s="56" t="s">
        <v>61</v>
      </c>
      <c r="G54" s="11"/>
    </row>
    <row r="55" spans="1:7" ht="13.95" customHeight="1" x14ac:dyDescent="0.3">
      <c r="A55" s="54" t="s">
        <v>55</v>
      </c>
      <c r="B55" s="29">
        <v>1583.08</v>
      </c>
      <c r="C55" s="40">
        <v>44049</v>
      </c>
      <c r="D55" s="55" t="s">
        <v>11</v>
      </c>
      <c r="E55" s="42" t="s">
        <v>62</v>
      </c>
      <c r="G55" s="11"/>
    </row>
    <row r="56" spans="1:7" ht="13.95" customHeight="1" x14ac:dyDescent="0.3">
      <c r="A56" s="54" t="s">
        <v>63</v>
      </c>
      <c r="B56" s="29">
        <v>300.82</v>
      </c>
      <c r="C56" s="40">
        <v>44050</v>
      </c>
      <c r="D56" s="55" t="s">
        <v>21</v>
      </c>
      <c r="E56" s="42" t="s">
        <v>64</v>
      </c>
      <c r="G56" s="11"/>
    </row>
    <row r="57" spans="1:7" ht="13.95" customHeight="1" x14ac:dyDescent="0.3">
      <c r="A57" s="54" t="s">
        <v>55</v>
      </c>
      <c r="B57" s="29">
        <v>258.05</v>
      </c>
      <c r="C57" s="40">
        <v>44050</v>
      </c>
      <c r="D57" s="55" t="s">
        <v>11</v>
      </c>
      <c r="E57" s="42" t="s">
        <v>65</v>
      </c>
      <c r="G57" s="11"/>
    </row>
    <row r="58" spans="1:7" ht="13.95" customHeight="1" x14ac:dyDescent="0.3">
      <c r="A58" s="54" t="s">
        <v>66</v>
      </c>
      <c r="B58" s="29">
        <v>449.77</v>
      </c>
      <c r="C58" s="40">
        <v>44057</v>
      </c>
      <c r="D58" s="55" t="s">
        <v>11</v>
      </c>
      <c r="E58" s="42" t="s">
        <v>67</v>
      </c>
      <c r="G58" s="11"/>
    </row>
    <row r="59" spans="1:7" ht="13.95" customHeight="1" x14ac:dyDescent="0.3">
      <c r="A59" s="54" t="s">
        <v>55</v>
      </c>
      <c r="B59" s="29">
        <v>266.45</v>
      </c>
      <c r="C59" s="40">
        <v>44057</v>
      </c>
      <c r="D59" s="55" t="s">
        <v>11</v>
      </c>
      <c r="E59" s="56" t="s">
        <v>68</v>
      </c>
      <c r="G59" s="11"/>
    </row>
    <row r="60" spans="1:7" s="58" customFormat="1" ht="13.95" customHeight="1" x14ac:dyDescent="0.3">
      <c r="A60" s="54" t="s">
        <v>55</v>
      </c>
      <c r="B60" s="29">
        <v>1421.36</v>
      </c>
      <c r="C60" s="40">
        <v>44063</v>
      </c>
      <c r="D60" s="55" t="s">
        <v>11</v>
      </c>
      <c r="E60" s="56" t="s">
        <v>69</v>
      </c>
      <c r="G60" s="59"/>
    </row>
    <row r="61" spans="1:7" s="58" customFormat="1" ht="13.95" customHeight="1" x14ac:dyDescent="0.3">
      <c r="A61" s="54" t="s">
        <v>63</v>
      </c>
      <c r="B61" s="29">
        <v>286.51</v>
      </c>
      <c r="C61" s="40">
        <v>44064</v>
      </c>
      <c r="D61" s="55" t="s">
        <v>11</v>
      </c>
      <c r="E61" s="56" t="s">
        <v>70</v>
      </c>
      <c r="G61" s="59"/>
    </row>
    <row r="62" spans="1:7" s="58" customFormat="1" ht="13.95" customHeight="1" x14ac:dyDescent="0.3">
      <c r="A62" s="54" t="s">
        <v>66</v>
      </c>
      <c r="B62" s="29">
        <v>462.44</v>
      </c>
      <c r="C62" s="40">
        <v>44064</v>
      </c>
      <c r="D62" s="55" t="s">
        <v>11</v>
      </c>
      <c r="E62" s="56" t="s">
        <v>71</v>
      </c>
      <c r="G62" s="59"/>
    </row>
    <row r="63" spans="1:7" s="58" customFormat="1" ht="13.95" customHeight="1" x14ac:dyDescent="0.3">
      <c r="A63" s="54" t="s">
        <v>63</v>
      </c>
      <c r="B63" s="29">
        <v>351.19</v>
      </c>
      <c r="C63" s="40">
        <v>44070</v>
      </c>
      <c r="D63" s="55" t="s">
        <v>21</v>
      </c>
      <c r="E63" s="56" t="s">
        <v>72</v>
      </c>
      <c r="G63" s="59"/>
    </row>
    <row r="64" spans="1:7" s="58" customFormat="1" ht="13.95" customHeight="1" x14ac:dyDescent="0.3">
      <c r="A64" s="54" t="s">
        <v>66</v>
      </c>
      <c r="B64" s="29">
        <v>488.46</v>
      </c>
      <c r="C64" s="40">
        <v>44071</v>
      </c>
      <c r="D64" s="55" t="s">
        <v>73</v>
      </c>
      <c r="E64" s="56" t="s">
        <v>74</v>
      </c>
      <c r="G64" s="59"/>
    </row>
    <row r="65" spans="1:7" ht="13.95" customHeight="1" x14ac:dyDescent="0.3">
      <c r="A65" s="44"/>
      <c r="B65" s="45"/>
      <c r="C65" s="35"/>
      <c r="D65" s="60"/>
      <c r="E65" s="61"/>
      <c r="G65" s="11"/>
    </row>
    <row r="66" spans="1:7" ht="13.95" customHeight="1" x14ac:dyDescent="0.3">
      <c r="A66" s="46" t="s">
        <v>75</v>
      </c>
      <c r="B66" s="24">
        <f>SUM(B67:B71)</f>
        <v>2399.4100000000003</v>
      </c>
      <c r="C66" s="47"/>
      <c r="D66" s="48"/>
      <c r="E66" s="49"/>
      <c r="G66" s="11"/>
    </row>
    <row r="67" spans="1:7" ht="13.95" customHeight="1" x14ac:dyDescent="0.3">
      <c r="A67" s="33" t="s">
        <v>76</v>
      </c>
      <c r="B67" s="29">
        <v>111.88</v>
      </c>
      <c r="C67" s="50">
        <v>44049</v>
      </c>
      <c r="D67" s="51" t="s">
        <v>11</v>
      </c>
      <c r="E67" s="52" t="s">
        <v>77</v>
      </c>
      <c r="G67" s="11"/>
    </row>
    <row r="68" spans="1:7" ht="13.95" customHeight="1" x14ac:dyDescent="0.3">
      <c r="A68" s="54" t="s">
        <v>78</v>
      </c>
      <c r="B68" s="29">
        <v>1505</v>
      </c>
      <c r="C68" s="50">
        <v>44056</v>
      </c>
      <c r="D68" s="51" t="s">
        <v>11</v>
      </c>
      <c r="E68" s="52" t="s">
        <v>79</v>
      </c>
      <c r="G68" s="11"/>
    </row>
    <row r="69" spans="1:7" ht="13.95" customHeight="1" x14ac:dyDescent="0.3">
      <c r="A69" s="54" t="s">
        <v>78</v>
      </c>
      <c r="B69" s="29">
        <v>660</v>
      </c>
      <c r="C69" s="50">
        <v>44056</v>
      </c>
      <c r="D69" s="51" t="s">
        <v>11</v>
      </c>
      <c r="E69" s="52" t="s">
        <v>80</v>
      </c>
      <c r="G69" s="11"/>
    </row>
    <row r="70" spans="1:7" ht="13.95" customHeight="1" x14ac:dyDescent="0.3">
      <c r="A70" s="62" t="s">
        <v>81</v>
      </c>
      <c r="B70" s="29">
        <v>122.53</v>
      </c>
      <c r="C70" s="50">
        <v>44074</v>
      </c>
      <c r="D70" s="51" t="s">
        <v>21</v>
      </c>
      <c r="E70" s="52" t="s">
        <v>82</v>
      </c>
      <c r="G70" s="11"/>
    </row>
    <row r="71" spans="1:7" ht="13.95" customHeight="1" x14ac:dyDescent="0.3">
      <c r="A71" s="63"/>
      <c r="B71" s="64"/>
      <c r="C71" s="19"/>
      <c r="D71" s="20"/>
      <c r="E71" s="21"/>
      <c r="G71" s="11"/>
    </row>
    <row r="72" spans="1:7" ht="13.95" customHeight="1" x14ac:dyDescent="0.3">
      <c r="A72" s="46" t="s">
        <v>83</v>
      </c>
      <c r="B72" s="24">
        <f>SUM(B73:B74)</f>
        <v>0</v>
      </c>
      <c r="C72" s="47"/>
      <c r="D72" s="48"/>
      <c r="E72" s="49"/>
      <c r="G72" s="11"/>
    </row>
    <row r="73" spans="1:7" ht="13.95" customHeight="1" x14ac:dyDescent="0.3">
      <c r="A73" s="39"/>
      <c r="B73" s="65"/>
      <c r="C73" s="19"/>
      <c r="D73" s="20"/>
      <c r="E73" s="21"/>
      <c r="G73" s="11"/>
    </row>
    <row r="74" spans="1:7" ht="13.95" customHeight="1" x14ac:dyDescent="0.3">
      <c r="A74" s="63"/>
      <c r="B74" s="64"/>
      <c r="C74" s="19"/>
      <c r="D74" s="20"/>
      <c r="E74" s="21"/>
      <c r="G74" s="11"/>
    </row>
    <row r="75" spans="1:7" ht="13.95" customHeight="1" x14ac:dyDescent="0.3">
      <c r="A75" s="46" t="s">
        <v>84</v>
      </c>
      <c r="B75" s="24">
        <f>SUM(B76:B77)</f>
        <v>0</v>
      </c>
      <c r="C75" s="47"/>
      <c r="D75" s="48"/>
      <c r="E75" s="49"/>
      <c r="G75" s="11"/>
    </row>
    <row r="76" spans="1:7" ht="13.95" customHeight="1" x14ac:dyDescent="0.3">
      <c r="A76" s="39" t="s">
        <v>85</v>
      </c>
      <c r="B76" s="65"/>
      <c r="C76" s="19"/>
      <c r="D76" s="20"/>
      <c r="E76" s="21"/>
      <c r="G76" s="11"/>
    </row>
    <row r="77" spans="1:7" ht="13.95" customHeight="1" x14ac:dyDescent="0.3">
      <c r="A77" s="66"/>
      <c r="B77" s="34"/>
      <c r="C77" s="67"/>
      <c r="D77" s="68"/>
      <c r="E77" s="69"/>
      <c r="G77" s="11"/>
    </row>
    <row r="78" spans="1:7" ht="13.95" customHeight="1" x14ac:dyDescent="0.3">
      <c r="A78" s="46" t="s">
        <v>86</v>
      </c>
      <c r="B78" s="24">
        <f>SUM(B79:B82)</f>
        <v>9768.5399999999991</v>
      </c>
      <c r="C78" s="47"/>
      <c r="D78" s="48"/>
      <c r="E78" s="49"/>
      <c r="G78" s="11"/>
    </row>
    <row r="79" spans="1:7" ht="13.95" customHeight="1" x14ac:dyDescent="0.3">
      <c r="A79" s="63" t="s">
        <v>87</v>
      </c>
      <c r="B79" s="65">
        <v>4764.76</v>
      </c>
      <c r="C79" s="40">
        <v>44064</v>
      </c>
      <c r="D79" s="43" t="s">
        <v>11</v>
      </c>
      <c r="E79" s="70" t="s">
        <v>88</v>
      </c>
      <c r="G79" s="11"/>
    </row>
    <row r="80" spans="1:7" ht="13.95" customHeight="1" x14ac:dyDescent="0.3">
      <c r="A80" s="63" t="s">
        <v>89</v>
      </c>
      <c r="B80" s="65">
        <v>4817.3999999999996</v>
      </c>
      <c r="C80" s="40">
        <v>44064</v>
      </c>
      <c r="D80" s="43" t="s">
        <v>11</v>
      </c>
      <c r="E80" s="42" t="s">
        <v>90</v>
      </c>
      <c r="G80" s="11"/>
    </row>
    <row r="81" spans="1:7" ht="13.95" customHeight="1" x14ac:dyDescent="0.3">
      <c r="A81" s="63" t="s">
        <v>89</v>
      </c>
      <c r="B81" s="65">
        <v>186.38</v>
      </c>
      <c r="C81" s="40">
        <v>44064</v>
      </c>
      <c r="D81" s="43" t="s">
        <v>11</v>
      </c>
      <c r="E81" s="42" t="s">
        <v>91</v>
      </c>
      <c r="G81" s="11"/>
    </row>
    <row r="82" spans="1:7" ht="13.95" customHeight="1" x14ac:dyDescent="0.3">
      <c r="A82" s="63"/>
      <c r="B82" s="64"/>
      <c r="C82" s="40"/>
      <c r="D82" s="43"/>
      <c r="E82" s="42"/>
      <c r="G82" s="11"/>
    </row>
    <row r="83" spans="1:7" ht="13.95" customHeight="1" x14ac:dyDescent="0.3">
      <c r="A83" s="46" t="s">
        <v>92</v>
      </c>
      <c r="B83" s="24">
        <f>SUM(B84:B85)</f>
        <v>0</v>
      </c>
      <c r="C83" s="47"/>
      <c r="D83" s="48"/>
      <c r="E83" s="49"/>
      <c r="G83" s="11"/>
    </row>
    <row r="84" spans="1:7" ht="13.95" customHeight="1" x14ac:dyDescent="0.3">
      <c r="A84" s="33"/>
      <c r="B84" s="29"/>
      <c r="C84" s="40"/>
      <c r="D84" s="43"/>
      <c r="E84" s="42"/>
      <c r="G84" s="11"/>
    </row>
    <row r="85" spans="1:7" ht="13.95" customHeight="1" x14ac:dyDescent="0.3">
      <c r="A85" s="54"/>
      <c r="B85" s="57"/>
      <c r="C85" s="40"/>
      <c r="D85" s="43"/>
      <c r="E85" s="42"/>
      <c r="G85" s="11"/>
    </row>
    <row r="86" spans="1:7" ht="13.95" customHeight="1" x14ac:dyDescent="0.3">
      <c r="A86" s="46" t="s">
        <v>93</v>
      </c>
      <c r="B86" s="24">
        <f>SUM(B87:B88)</f>
        <v>0</v>
      </c>
      <c r="C86" s="47"/>
      <c r="D86" s="48"/>
      <c r="E86" s="49"/>
      <c r="G86" s="11"/>
    </row>
    <row r="87" spans="1:7" ht="13.95" customHeight="1" x14ac:dyDescent="0.3">
      <c r="A87" s="62"/>
      <c r="B87" s="29"/>
      <c r="C87" s="40"/>
      <c r="D87" s="43"/>
      <c r="E87" s="42"/>
      <c r="G87" s="11"/>
    </row>
    <row r="88" spans="1:7" ht="13.95" customHeight="1" x14ac:dyDescent="0.3">
      <c r="A88" s="39"/>
      <c r="B88" s="29"/>
      <c r="C88" s="50"/>
      <c r="D88" s="51"/>
      <c r="E88" s="72"/>
      <c r="G88" s="11"/>
    </row>
    <row r="89" spans="1:7" ht="13.95" customHeight="1" x14ac:dyDescent="0.3">
      <c r="A89" s="122" t="s">
        <v>94</v>
      </c>
      <c r="B89" s="107">
        <f>SUM(B90,B93)</f>
        <v>305</v>
      </c>
      <c r="C89" s="106"/>
      <c r="D89" s="108"/>
      <c r="E89" s="123"/>
      <c r="G89" s="11"/>
    </row>
    <row r="90" spans="1:7" ht="13.95" customHeight="1" x14ac:dyDescent="0.3">
      <c r="A90" s="46" t="s">
        <v>95</v>
      </c>
      <c r="B90" s="24">
        <f>SUM(B91:B92)</f>
        <v>305</v>
      </c>
      <c r="C90" s="47"/>
      <c r="D90" s="48"/>
      <c r="E90" s="49"/>
      <c r="G90" s="11"/>
    </row>
    <row r="91" spans="1:7" ht="13.95" customHeight="1" x14ac:dyDescent="0.3">
      <c r="A91" s="62" t="s">
        <v>96</v>
      </c>
      <c r="B91" s="29">
        <v>305</v>
      </c>
      <c r="C91" s="50">
        <v>44055</v>
      </c>
      <c r="D91" s="51" t="s">
        <v>11</v>
      </c>
      <c r="E91" s="52" t="s">
        <v>97</v>
      </c>
      <c r="G91" s="11"/>
    </row>
    <row r="92" spans="1:7" ht="13.95" customHeight="1" x14ac:dyDescent="0.3">
      <c r="A92" s="33"/>
      <c r="B92" s="29"/>
      <c r="C92" s="50"/>
      <c r="D92" s="51"/>
      <c r="E92" s="52"/>
      <c r="G92" s="11"/>
    </row>
    <row r="93" spans="1:7" ht="13.95" customHeight="1" x14ac:dyDescent="0.3">
      <c r="A93" s="46" t="s">
        <v>98</v>
      </c>
      <c r="B93" s="24">
        <f>SUM(B94:B95)</f>
        <v>0</v>
      </c>
      <c r="C93" s="47"/>
      <c r="D93" s="48"/>
      <c r="E93" s="49"/>
      <c r="G93" s="11"/>
    </row>
    <row r="94" spans="1:7" ht="13.95" customHeight="1" x14ac:dyDescent="0.3">
      <c r="A94" s="33"/>
      <c r="B94" s="29"/>
      <c r="C94" s="50"/>
      <c r="D94" s="51"/>
      <c r="E94" s="52"/>
      <c r="G94" s="11"/>
    </row>
    <row r="95" spans="1:7" ht="13.95" customHeight="1" x14ac:dyDescent="0.3">
      <c r="A95" s="39"/>
      <c r="B95" s="29"/>
      <c r="C95" s="50"/>
      <c r="D95" s="51"/>
      <c r="E95" s="52"/>
      <c r="G95" s="11"/>
    </row>
    <row r="96" spans="1:7" ht="13.95" customHeight="1" x14ac:dyDescent="0.3">
      <c r="A96" s="122" t="s">
        <v>99</v>
      </c>
      <c r="B96" s="107">
        <f>SUM(B97,B99,B102,B108)</f>
        <v>19093.670000000002</v>
      </c>
      <c r="C96" s="106"/>
      <c r="D96" s="108"/>
      <c r="E96" s="123"/>
      <c r="G96" s="11"/>
    </row>
    <row r="97" spans="1:7" ht="13.95" customHeight="1" x14ac:dyDescent="0.3">
      <c r="A97" s="46" t="s">
        <v>100</v>
      </c>
      <c r="B97" s="24">
        <f>SUM(B98)</f>
        <v>0</v>
      </c>
      <c r="C97" s="47"/>
      <c r="D97" s="48"/>
      <c r="E97" s="49"/>
      <c r="G97" s="11"/>
    </row>
    <row r="98" spans="1:7" ht="13.95" customHeight="1" x14ac:dyDescent="0.3">
      <c r="A98" s="39"/>
      <c r="B98" s="71"/>
      <c r="C98" s="50"/>
      <c r="D98" s="51"/>
      <c r="E98" s="72"/>
      <c r="G98" s="11"/>
    </row>
    <row r="99" spans="1:7" ht="13.95" customHeight="1" x14ac:dyDescent="0.3">
      <c r="A99" s="46" t="s">
        <v>101</v>
      </c>
      <c r="B99" s="24">
        <f>SUM(B100:B101)</f>
        <v>0</v>
      </c>
      <c r="C99" s="47"/>
      <c r="D99" s="48"/>
      <c r="E99" s="49"/>
      <c r="G99" s="11"/>
    </row>
    <row r="100" spans="1:7" ht="13.95" customHeight="1" x14ac:dyDescent="0.3">
      <c r="A100" s="73"/>
      <c r="B100" s="74"/>
      <c r="C100" s="75"/>
      <c r="D100" s="76"/>
      <c r="E100" s="77"/>
      <c r="G100" s="11"/>
    </row>
    <row r="101" spans="1:7" ht="13.95" customHeight="1" x14ac:dyDescent="0.3">
      <c r="A101" s="39"/>
      <c r="B101" s="29"/>
      <c r="C101" s="50"/>
      <c r="D101" s="51"/>
      <c r="E101" s="52"/>
      <c r="G101" s="11"/>
    </row>
    <row r="102" spans="1:7" ht="13.95" customHeight="1" x14ac:dyDescent="0.3">
      <c r="A102" s="46" t="s">
        <v>102</v>
      </c>
      <c r="B102" s="24">
        <f>SUM(B103:B107)</f>
        <v>18215.47</v>
      </c>
      <c r="C102" s="47"/>
      <c r="D102" s="48"/>
      <c r="E102" s="49"/>
      <c r="G102" s="11"/>
    </row>
    <row r="103" spans="1:7" ht="13.95" customHeight="1" x14ac:dyDescent="0.3">
      <c r="A103" s="62" t="s">
        <v>103</v>
      </c>
      <c r="B103" s="78">
        <v>5166.1499999999996</v>
      </c>
      <c r="C103" s="50">
        <v>44063</v>
      </c>
      <c r="D103" s="51" t="s">
        <v>30</v>
      </c>
      <c r="E103" s="79"/>
      <c r="G103" s="11"/>
    </row>
    <row r="104" spans="1:7" ht="13.95" customHeight="1" x14ac:dyDescent="0.3">
      <c r="A104" s="62" t="s">
        <v>104</v>
      </c>
      <c r="B104" s="78">
        <v>1666.5</v>
      </c>
      <c r="C104" s="50">
        <v>44063</v>
      </c>
      <c r="D104" s="51" t="s">
        <v>30</v>
      </c>
      <c r="E104" s="79"/>
      <c r="G104" s="11"/>
    </row>
    <row r="105" spans="1:7" ht="13.95" customHeight="1" x14ac:dyDescent="0.3">
      <c r="A105" s="62" t="s">
        <v>105</v>
      </c>
      <c r="B105" s="78">
        <v>8606.52</v>
      </c>
      <c r="C105" s="50">
        <v>44063</v>
      </c>
      <c r="D105" s="51" t="s">
        <v>30</v>
      </c>
      <c r="E105" s="79"/>
      <c r="G105" s="11"/>
    </row>
    <row r="106" spans="1:7" ht="13.95" customHeight="1" x14ac:dyDescent="0.3">
      <c r="A106" s="62" t="s">
        <v>106</v>
      </c>
      <c r="B106" s="78">
        <v>2776.3</v>
      </c>
      <c r="C106" s="50">
        <v>44063</v>
      </c>
      <c r="D106" s="51" t="s">
        <v>30</v>
      </c>
      <c r="E106" s="79"/>
      <c r="G106" s="11"/>
    </row>
    <row r="107" spans="1:7" ht="13.95" customHeight="1" x14ac:dyDescent="0.3">
      <c r="A107" s="80"/>
      <c r="B107" s="81"/>
      <c r="C107" s="50"/>
      <c r="D107" s="51"/>
      <c r="E107" s="52"/>
      <c r="G107" s="11"/>
    </row>
    <row r="108" spans="1:7" ht="13.95" customHeight="1" x14ac:dyDescent="0.3">
      <c r="A108" s="46" t="s">
        <v>107</v>
      </c>
      <c r="B108" s="24">
        <f>SUM(B109:B111)</f>
        <v>878.2</v>
      </c>
      <c r="C108" s="47"/>
      <c r="D108" s="48"/>
      <c r="E108" s="49"/>
      <c r="G108" s="11"/>
    </row>
    <row r="109" spans="1:7" ht="13.95" customHeight="1" x14ac:dyDescent="0.3">
      <c r="A109" s="54" t="s">
        <v>108</v>
      </c>
      <c r="B109" s="65">
        <v>794.2</v>
      </c>
      <c r="C109" s="35"/>
      <c r="D109" s="43"/>
      <c r="E109" s="37"/>
      <c r="G109" s="11"/>
    </row>
    <row r="110" spans="1:7" ht="13.95" customHeight="1" x14ac:dyDescent="0.3">
      <c r="A110" s="54" t="s">
        <v>109</v>
      </c>
      <c r="B110" s="65">
        <v>84</v>
      </c>
      <c r="C110" s="40"/>
      <c r="D110" s="43"/>
      <c r="E110" s="42"/>
      <c r="G110" s="11"/>
    </row>
    <row r="111" spans="1:7" ht="13.95" customHeight="1" x14ac:dyDescent="0.3">
      <c r="A111" s="39"/>
      <c r="B111" s="65"/>
      <c r="C111" s="40"/>
      <c r="D111" s="43"/>
      <c r="E111" s="37"/>
      <c r="G111" s="11"/>
    </row>
    <row r="112" spans="1:7" ht="13.95" customHeight="1" x14ac:dyDescent="0.3">
      <c r="A112" s="122" t="s">
        <v>110</v>
      </c>
      <c r="B112" s="107">
        <f>SUM(B113:B114)</f>
        <v>0</v>
      </c>
      <c r="C112" s="106"/>
      <c r="D112" s="108"/>
      <c r="E112" s="123"/>
      <c r="G112" s="5"/>
    </row>
    <row r="113" spans="1:7" s="82" customFormat="1" ht="13.95" customHeight="1" x14ac:dyDescent="0.3">
      <c r="A113" s="54"/>
      <c r="B113" s="29"/>
      <c r="C113" s="40"/>
      <c r="D113" s="84"/>
      <c r="E113" s="42"/>
      <c r="G113" s="83"/>
    </row>
    <row r="114" spans="1:7" ht="13.95" customHeight="1" x14ac:dyDescent="0.3">
      <c r="A114" s="54"/>
      <c r="B114" s="57"/>
      <c r="C114" s="40"/>
      <c r="D114" s="84"/>
      <c r="E114" s="42"/>
      <c r="G114" s="5"/>
    </row>
    <row r="115" spans="1:7" ht="13.95" customHeight="1" x14ac:dyDescent="0.3">
      <c r="A115" s="122" t="s">
        <v>111</v>
      </c>
      <c r="B115" s="107">
        <f>SUM(B116:B116)</f>
        <v>0</v>
      </c>
      <c r="C115" s="106"/>
      <c r="D115" s="108"/>
      <c r="E115" s="123"/>
      <c r="G115" s="5"/>
    </row>
    <row r="116" spans="1:7" ht="13.95" customHeight="1" x14ac:dyDescent="0.3">
      <c r="A116" s="39"/>
      <c r="B116" s="29"/>
      <c r="C116" s="50"/>
      <c r="D116" s="51"/>
      <c r="E116" s="52"/>
      <c r="G116" s="5"/>
    </row>
    <row r="117" spans="1:7" ht="13.95" customHeight="1" x14ac:dyDescent="0.3">
      <c r="A117" s="39"/>
      <c r="B117" s="29"/>
      <c r="C117" s="50"/>
      <c r="D117" s="51"/>
      <c r="E117" s="52"/>
      <c r="G117" s="5"/>
    </row>
    <row r="118" spans="1:7" ht="13.95" customHeight="1" x14ac:dyDescent="0.3">
      <c r="A118" s="122" t="s">
        <v>112</v>
      </c>
      <c r="B118" s="107">
        <f>SUM(B119:B119)</f>
        <v>0</v>
      </c>
      <c r="C118" s="106"/>
      <c r="D118" s="108"/>
      <c r="E118" s="123"/>
      <c r="G118" s="5"/>
    </row>
    <row r="119" spans="1:7" ht="13.95" customHeight="1" x14ac:dyDescent="0.3">
      <c r="A119" s="62"/>
      <c r="B119" s="111"/>
      <c r="C119" s="50"/>
      <c r="D119" s="51"/>
      <c r="E119" s="52"/>
      <c r="G119" s="5"/>
    </row>
    <row r="120" spans="1:7" ht="13.95" customHeight="1" x14ac:dyDescent="0.3">
      <c r="A120" s="54"/>
      <c r="B120" s="57"/>
      <c r="C120" s="40"/>
      <c r="D120" s="84"/>
      <c r="E120" s="42"/>
      <c r="G120" s="5"/>
    </row>
    <row r="121" spans="1:7" ht="13.95" customHeight="1" x14ac:dyDescent="0.3">
      <c r="A121" s="122" t="s">
        <v>113</v>
      </c>
      <c r="B121" s="107">
        <f>SUM(B122:B134)</f>
        <v>43788.409999999996</v>
      </c>
      <c r="C121" s="106"/>
      <c r="D121" s="108"/>
      <c r="E121" s="123"/>
      <c r="G121" s="5"/>
    </row>
    <row r="122" spans="1:7" ht="13.95" customHeight="1" x14ac:dyDescent="0.3">
      <c r="A122" s="54" t="s">
        <v>114</v>
      </c>
      <c r="B122" s="78">
        <v>616</v>
      </c>
      <c r="C122" s="40">
        <v>44056</v>
      </c>
      <c r="D122" s="84" t="s">
        <v>115</v>
      </c>
      <c r="E122" s="42" t="s">
        <v>116</v>
      </c>
      <c r="G122" s="5"/>
    </row>
    <row r="123" spans="1:7" ht="13.95" customHeight="1" x14ac:dyDescent="0.3">
      <c r="A123" s="33" t="s">
        <v>117</v>
      </c>
      <c r="B123" s="78">
        <v>123.94</v>
      </c>
      <c r="C123" s="40">
        <v>44061</v>
      </c>
      <c r="D123" s="84" t="s">
        <v>21</v>
      </c>
      <c r="E123" s="42" t="s">
        <v>118</v>
      </c>
      <c r="G123" s="5"/>
    </row>
    <row r="124" spans="1:7" ht="13.95" customHeight="1" x14ac:dyDescent="0.3">
      <c r="A124" s="33" t="s">
        <v>117</v>
      </c>
      <c r="B124" s="78">
        <v>371.83</v>
      </c>
      <c r="C124" s="40">
        <v>44061</v>
      </c>
      <c r="D124" s="84" t="s">
        <v>21</v>
      </c>
      <c r="E124" s="42" t="s">
        <v>119</v>
      </c>
      <c r="G124" s="5"/>
    </row>
    <row r="125" spans="1:7" ht="13.95" customHeight="1" x14ac:dyDescent="0.3">
      <c r="A125" s="33" t="s">
        <v>117</v>
      </c>
      <c r="B125" s="78">
        <v>116.65</v>
      </c>
      <c r="C125" s="40">
        <v>44061</v>
      </c>
      <c r="D125" s="84" t="s">
        <v>21</v>
      </c>
      <c r="E125" s="42" t="s">
        <v>120</v>
      </c>
      <c r="G125" s="5"/>
    </row>
    <row r="126" spans="1:7" ht="13.95" customHeight="1" x14ac:dyDescent="0.3">
      <c r="A126" s="33" t="s">
        <v>121</v>
      </c>
      <c r="B126" s="78">
        <v>27900</v>
      </c>
      <c r="C126" s="40">
        <v>44061</v>
      </c>
      <c r="D126" s="84" t="s">
        <v>11</v>
      </c>
      <c r="E126" s="42" t="s">
        <v>122</v>
      </c>
      <c r="G126" s="5"/>
    </row>
    <row r="127" spans="1:7" ht="13.95" customHeight="1" x14ac:dyDescent="0.3">
      <c r="A127" s="33" t="s">
        <v>123</v>
      </c>
      <c r="B127" s="78">
        <v>5800</v>
      </c>
      <c r="C127" s="40">
        <v>44061</v>
      </c>
      <c r="D127" s="84" t="s">
        <v>11</v>
      </c>
      <c r="E127" s="42" t="s">
        <v>124</v>
      </c>
      <c r="G127" s="5"/>
    </row>
    <row r="128" spans="1:7" ht="13.95" customHeight="1" x14ac:dyDescent="0.3">
      <c r="A128" s="33" t="s">
        <v>114</v>
      </c>
      <c r="B128" s="78">
        <v>2059.9899999999998</v>
      </c>
      <c r="C128" s="40">
        <v>44063</v>
      </c>
      <c r="D128" s="84" t="s">
        <v>115</v>
      </c>
      <c r="E128" s="42" t="s">
        <v>125</v>
      </c>
      <c r="G128" s="5"/>
    </row>
    <row r="129" spans="1:7" ht="13.95" customHeight="1" x14ac:dyDescent="0.3">
      <c r="A129" s="33" t="s">
        <v>126</v>
      </c>
      <c r="B129" s="78">
        <v>4000</v>
      </c>
      <c r="C129" s="40">
        <v>44064</v>
      </c>
      <c r="D129" s="84" t="s">
        <v>11</v>
      </c>
      <c r="E129" s="42" t="s">
        <v>127</v>
      </c>
      <c r="G129" s="5"/>
    </row>
    <row r="130" spans="1:7" ht="13.95" customHeight="1" x14ac:dyDescent="0.3">
      <c r="A130" s="54" t="s">
        <v>128</v>
      </c>
      <c r="B130" s="78">
        <v>700</v>
      </c>
      <c r="C130" s="40">
        <v>44074</v>
      </c>
      <c r="D130" s="84" t="s">
        <v>21</v>
      </c>
      <c r="E130" s="42" t="s">
        <v>129</v>
      </c>
      <c r="G130" s="5"/>
    </row>
    <row r="131" spans="1:7" ht="13.95" customHeight="1" x14ac:dyDescent="0.3">
      <c r="A131" s="54" t="s">
        <v>128</v>
      </c>
      <c r="B131" s="78">
        <v>700</v>
      </c>
      <c r="C131" s="40">
        <v>44074</v>
      </c>
      <c r="D131" s="84" t="s">
        <v>21</v>
      </c>
      <c r="E131" s="42" t="s">
        <v>130</v>
      </c>
      <c r="G131" s="5"/>
    </row>
    <row r="132" spans="1:7" ht="13.95" customHeight="1" x14ac:dyDescent="0.3">
      <c r="A132" s="54" t="s">
        <v>128</v>
      </c>
      <c r="B132" s="78">
        <v>700</v>
      </c>
      <c r="C132" s="40">
        <v>44074</v>
      </c>
      <c r="D132" s="84" t="s">
        <v>21</v>
      </c>
      <c r="E132" s="42" t="s">
        <v>131</v>
      </c>
      <c r="G132" s="5"/>
    </row>
    <row r="133" spans="1:7" ht="13.95" customHeight="1" x14ac:dyDescent="0.3">
      <c r="A133" s="54" t="s">
        <v>128</v>
      </c>
      <c r="B133" s="78">
        <v>700</v>
      </c>
      <c r="C133" s="40">
        <v>44074</v>
      </c>
      <c r="D133" s="84" t="s">
        <v>21</v>
      </c>
      <c r="E133" s="42" t="s">
        <v>132</v>
      </c>
      <c r="G133" s="5"/>
    </row>
    <row r="134" spans="1:7" ht="13.95" customHeight="1" x14ac:dyDescent="0.3">
      <c r="A134" s="54"/>
      <c r="B134" s="57"/>
      <c r="C134" s="40"/>
      <c r="D134" s="84"/>
      <c r="E134" s="42"/>
      <c r="G134" s="5"/>
    </row>
    <row r="135" spans="1:7" ht="13.95" customHeight="1" x14ac:dyDescent="0.3">
      <c r="A135" s="122" t="s">
        <v>133</v>
      </c>
      <c r="B135" s="107">
        <f>SUM(B136:B139)</f>
        <v>452.61</v>
      </c>
      <c r="C135" s="106"/>
      <c r="D135" s="108"/>
      <c r="E135" s="123"/>
      <c r="G135" s="5"/>
    </row>
    <row r="136" spans="1:7" ht="13.95" customHeight="1" x14ac:dyDescent="0.3">
      <c r="A136" s="54" t="s">
        <v>134</v>
      </c>
      <c r="B136" s="85">
        <v>250</v>
      </c>
      <c r="C136" s="50">
        <v>44053</v>
      </c>
      <c r="D136" s="51" t="s">
        <v>11</v>
      </c>
      <c r="E136" s="52" t="s">
        <v>135</v>
      </c>
      <c r="G136" s="5"/>
    </row>
    <row r="137" spans="1:7" ht="13.95" customHeight="1" x14ac:dyDescent="0.3">
      <c r="A137" s="54" t="s">
        <v>136</v>
      </c>
      <c r="B137" s="85">
        <v>202.61</v>
      </c>
      <c r="C137" s="50">
        <v>44063</v>
      </c>
      <c r="D137" s="51" t="s">
        <v>115</v>
      </c>
      <c r="E137" s="52" t="s">
        <v>137</v>
      </c>
      <c r="G137" s="5"/>
    </row>
    <row r="138" spans="1:7" ht="13.95" customHeight="1" x14ac:dyDescent="0.3">
      <c r="A138" s="54" t="s">
        <v>136</v>
      </c>
      <c r="B138" s="85"/>
      <c r="C138" s="50"/>
      <c r="D138" s="51"/>
      <c r="E138" s="52"/>
      <c r="G138" s="5"/>
    </row>
    <row r="139" spans="1:7" ht="13.95" customHeight="1" x14ac:dyDescent="0.3">
      <c r="A139" s="54"/>
      <c r="B139" s="112"/>
      <c r="C139" s="40"/>
      <c r="D139" s="43"/>
      <c r="E139" s="42"/>
      <c r="G139" s="5"/>
    </row>
    <row r="140" spans="1:7" ht="13.95" customHeight="1" x14ac:dyDescent="0.3">
      <c r="A140" s="124" t="s">
        <v>138</v>
      </c>
      <c r="B140" s="107">
        <f>SUM(B7,B29,B47,B89,B96,B112,B115,B118,B121,B135)</f>
        <v>346773.70999999996</v>
      </c>
      <c r="C140" s="110"/>
      <c r="D140" s="109"/>
      <c r="E140" s="125"/>
      <c r="G140" s="5"/>
    </row>
    <row r="141" spans="1:7" ht="13.95" customHeight="1" x14ac:dyDescent="0.3">
      <c r="A141" s="126"/>
      <c r="B141" s="114"/>
      <c r="C141" s="115"/>
      <c r="D141" s="113"/>
      <c r="E141" s="127"/>
      <c r="G141" s="5"/>
    </row>
    <row r="142" spans="1:7" ht="13.95" customHeight="1" x14ac:dyDescent="0.3">
      <c r="A142" s="124" t="s">
        <v>139</v>
      </c>
      <c r="B142" s="107">
        <f>SUM(B143:B147)</f>
        <v>374188.03</v>
      </c>
      <c r="C142" s="110"/>
      <c r="D142" s="109"/>
      <c r="E142" s="125"/>
      <c r="G142" s="5"/>
    </row>
    <row r="143" spans="1:7" ht="13.95" customHeight="1" x14ac:dyDescent="0.3">
      <c r="A143" s="28" t="s">
        <v>140</v>
      </c>
      <c r="B143" s="29">
        <v>10000</v>
      </c>
      <c r="C143" s="30">
        <v>44048</v>
      </c>
      <c r="D143" s="31" t="s">
        <v>11</v>
      </c>
      <c r="E143" s="32" t="s">
        <v>141</v>
      </c>
      <c r="G143" s="5"/>
    </row>
    <row r="144" spans="1:7" ht="13.95" customHeight="1" x14ac:dyDescent="0.3">
      <c r="A144" s="28" t="s">
        <v>142</v>
      </c>
      <c r="B144" s="29">
        <v>248000</v>
      </c>
      <c r="C144" s="30">
        <v>44057</v>
      </c>
      <c r="D144" s="31" t="s">
        <v>11</v>
      </c>
      <c r="E144" s="32" t="s">
        <v>141</v>
      </c>
      <c r="G144" s="5"/>
    </row>
    <row r="145" spans="1:7" ht="13.95" customHeight="1" x14ac:dyDescent="0.3">
      <c r="A145" s="28" t="s">
        <v>143</v>
      </c>
      <c r="B145" s="116">
        <v>52000</v>
      </c>
      <c r="C145" s="30">
        <v>44062</v>
      </c>
      <c r="D145" s="31" t="s">
        <v>11</v>
      </c>
      <c r="E145" s="32" t="s">
        <v>141</v>
      </c>
      <c r="G145" s="5"/>
    </row>
    <row r="146" spans="1:7" ht="13.95" customHeight="1" x14ac:dyDescent="0.3">
      <c r="A146" s="28" t="s">
        <v>144</v>
      </c>
      <c r="B146" s="116">
        <v>64188.03</v>
      </c>
      <c r="C146" s="30">
        <v>44062</v>
      </c>
      <c r="D146" s="31" t="s">
        <v>11</v>
      </c>
      <c r="E146" s="32" t="s">
        <v>141</v>
      </c>
      <c r="G146" s="5"/>
    </row>
    <row r="147" spans="1:7" ht="13.95" customHeight="1" x14ac:dyDescent="0.3">
      <c r="A147" s="28"/>
      <c r="B147" s="29"/>
      <c r="C147" s="30"/>
      <c r="D147" s="31"/>
      <c r="E147" s="32"/>
    </row>
    <row r="148" spans="1:7" ht="13.95" customHeight="1" x14ac:dyDescent="0.3">
      <c r="A148" s="124" t="s">
        <v>145</v>
      </c>
      <c r="B148" s="107">
        <f>SUM(B149:B150)</f>
        <v>156.28000000014435</v>
      </c>
      <c r="C148" s="110"/>
      <c r="D148" s="109"/>
      <c r="E148" s="125"/>
    </row>
    <row r="149" spans="1:7" ht="13.95" customHeight="1" x14ac:dyDescent="0.3">
      <c r="A149" s="28" t="s">
        <v>146</v>
      </c>
      <c r="B149" s="29">
        <f>[1]JUL_20!B193</f>
        <v>156.28000000014435</v>
      </c>
      <c r="C149" s="30">
        <v>44043</v>
      </c>
      <c r="D149" s="31"/>
      <c r="E149" s="32"/>
    </row>
    <row r="150" spans="1:7" ht="13.95" customHeight="1" x14ac:dyDescent="0.3">
      <c r="A150" s="28"/>
      <c r="B150" s="29"/>
      <c r="C150" s="30"/>
      <c r="D150" s="31"/>
      <c r="E150" s="32"/>
    </row>
    <row r="151" spans="1:7" ht="13.95" customHeight="1" thickBot="1" x14ac:dyDescent="0.35">
      <c r="A151" s="128" t="s">
        <v>147</v>
      </c>
      <c r="B151" s="129">
        <f>B142+B148-B140</f>
        <v>27570.60000000021</v>
      </c>
      <c r="C151" s="130">
        <v>44074</v>
      </c>
      <c r="D151" s="131"/>
      <c r="E151" s="132"/>
    </row>
    <row r="152" spans="1:7" ht="13.95" customHeight="1" x14ac:dyDescent="0.3">
      <c r="A152" s="102"/>
      <c r="B152" s="103"/>
      <c r="C152" s="104"/>
      <c r="D152" s="105"/>
      <c r="E152" s="89"/>
    </row>
    <row r="153" spans="1:7" ht="13.95" customHeight="1" x14ac:dyDescent="0.3">
      <c r="A153" s="12" t="s">
        <v>148</v>
      </c>
      <c r="B153" s="86"/>
      <c r="C153" s="87"/>
      <c r="D153" s="88"/>
      <c r="E153" s="89"/>
    </row>
    <row r="154" spans="1:7" ht="13.95" customHeight="1" x14ac:dyDescent="0.3">
      <c r="A154" s="90" t="s">
        <v>149</v>
      </c>
      <c r="B154" s="91"/>
      <c r="C154" s="91"/>
      <c r="D154" s="91"/>
      <c r="E154" s="92"/>
    </row>
    <row r="155" spans="1:7" ht="13.95" customHeight="1" x14ac:dyDescent="0.3">
      <c r="A155" s="93" t="s">
        <v>150</v>
      </c>
      <c r="B155" s="94"/>
      <c r="C155" s="94"/>
      <c r="D155" s="94"/>
      <c r="E155" s="95"/>
    </row>
    <row r="156" spans="1:7" ht="13.95" customHeight="1" thickBot="1" x14ac:dyDescent="0.35">
      <c r="A156" s="96" t="s">
        <v>151</v>
      </c>
      <c r="B156" s="97"/>
      <c r="C156" s="97"/>
      <c r="D156" s="97"/>
      <c r="E156" s="98"/>
    </row>
    <row r="157" spans="1:7" ht="13.95" customHeight="1" x14ac:dyDescent="0.3"/>
    <row r="158" spans="1:7" ht="13.95" customHeight="1" x14ac:dyDescent="0.3"/>
  </sheetData>
  <mergeCells count="4">
    <mergeCell ref="A4:E4"/>
    <mergeCell ref="A154:E154"/>
    <mergeCell ref="A155:E155"/>
    <mergeCell ref="A156:E156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2023-02-02T22:39:08Z</cp:lastPrinted>
  <dcterms:created xsi:type="dcterms:W3CDTF">2023-02-02T22:37:37Z</dcterms:created>
  <dcterms:modified xsi:type="dcterms:W3CDTF">2023-02-02T22:39:35Z</dcterms:modified>
</cp:coreProperties>
</file>