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13_ncr:1_{3E399B52-6344-41B2-9F1C-DB17BCE805CA}" xr6:coauthVersionLast="47" xr6:coauthVersionMax="47" xr10:uidLastSave="{00000000-0000-0000-0000-000000000000}"/>
  <bookViews>
    <workbookView xWindow="-108" yWindow="-108" windowWidth="23256" windowHeight="12576" xr2:uid="{A4A9A39B-0FCF-476F-A558-C061C3BEE2BA}"/>
  </bookViews>
  <sheets>
    <sheet name="Planilha1" sheetId="1" r:id="rId1"/>
  </sheets>
  <externalReferences>
    <externalReference r:id="rId2"/>
  </externalReferences>
  <definedNames>
    <definedName name="_xlnm.Print_Area" localSheetId="0">Planilha1!$A$1:$E$185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7" i="1" l="1"/>
  <c r="B176" i="1" s="1"/>
  <c r="B169" i="1"/>
  <c r="B163" i="1"/>
  <c r="B153" i="1"/>
  <c r="B150" i="1"/>
  <c r="B146" i="1"/>
  <c r="B143" i="1"/>
  <c r="B139" i="1"/>
  <c r="B136" i="1"/>
  <c r="B133" i="1"/>
  <c r="B131" i="1"/>
  <c r="B130" i="1" s="1"/>
  <c r="B125" i="1"/>
  <c r="B121" i="1"/>
  <c r="B120" i="1"/>
  <c r="B116" i="1"/>
  <c r="B113" i="1"/>
  <c r="B109" i="1"/>
  <c r="B106" i="1"/>
  <c r="B103" i="1"/>
  <c r="B97" i="1"/>
  <c r="B82" i="1"/>
  <c r="B75" i="1"/>
  <c r="B70" i="1"/>
  <c r="B68" i="1"/>
  <c r="B44" i="1"/>
  <c r="B43" i="1" s="1"/>
  <c r="B36" i="1"/>
  <c r="B16" i="1"/>
  <c r="B8" i="1"/>
  <c r="B74" i="1" l="1"/>
  <c r="B167" i="1" s="1"/>
  <c r="B180" i="1" s="1"/>
  <c r="B7" i="1"/>
</calcChain>
</file>

<file path=xl/sharedStrings.xml><?xml version="1.0" encoding="utf-8"?>
<sst xmlns="http://schemas.openxmlformats.org/spreadsheetml/2006/main" count="333" uniqueCount="191">
  <si>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</si>
  <si>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</si>
  <si>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DEZEMBRO/2019</t>
  </si>
  <si>
    <t>ITENS DE DESPESAS - DEZEMBRO/2019</t>
  </si>
  <si>
    <t>R$ VALORES</t>
  </si>
  <si>
    <t>DATA  PGT</t>
  </si>
  <si>
    <t>OPERAÇÃO</t>
  </si>
  <si>
    <t>DETALHES</t>
  </si>
  <si>
    <t>1. Pessoal</t>
  </si>
  <si>
    <t>1.1. Salários (CLT)</t>
  </si>
  <si>
    <t>FOLHA NOVEMBRO/2019</t>
  </si>
  <si>
    <t>TED</t>
  </si>
  <si>
    <t>GONÇALA FL OUT/2019</t>
  </si>
  <si>
    <t>FOLHA 13º PRIMEIRA PARCELA</t>
  </si>
  <si>
    <t>FOLHA 13º SEGUNDA  PARCELA</t>
  </si>
  <si>
    <t>RESCISÃO MARKELE SILVA VARGAS ESPINDOLA</t>
  </si>
  <si>
    <t>RESCISÃO MARKELE SILVA VARGAS ESPINDOLA (RESTANTE)</t>
  </si>
  <si>
    <t>1.2. Outras Formas de Contratação</t>
  </si>
  <si>
    <t>NATANAEL MARTINS COELHO E CIA LTDA ME</t>
  </si>
  <si>
    <t>TRANSF</t>
  </si>
  <si>
    <t>NFSE 1265</t>
  </si>
  <si>
    <t>ANDRADE VILELA &amp; SANTOS VILELA LTDA</t>
  </si>
  <si>
    <t>NFSE 061</t>
  </si>
  <si>
    <t>BRUNA MOREIRA MEDRADO ME</t>
  </si>
  <si>
    <t>NFSE 023</t>
  </si>
  <si>
    <t>RODRIGUES E FELIX LTDA ME</t>
  </si>
  <si>
    <t>NFSE 059</t>
  </si>
  <si>
    <t>PEDATELLA NUTRIÇÃO EIRELI</t>
  </si>
  <si>
    <t>NFSE 003</t>
  </si>
  <si>
    <t>JANAINA ROCHA CARVALHO ME</t>
  </si>
  <si>
    <t>NFSE 13117</t>
  </si>
  <si>
    <t>PRO-SAÚDE SERVIÇOS MÉDICOS</t>
  </si>
  <si>
    <t>NFSE 057_061</t>
  </si>
  <si>
    <t>MARQUES CENTRO DE SAUDE EIRELI ME</t>
  </si>
  <si>
    <t>NFSE 060</t>
  </si>
  <si>
    <t>BRUNNA SOUZA SARAIVA</t>
  </si>
  <si>
    <t>NFSE 011</t>
  </si>
  <si>
    <t>NFSE 13116</t>
  </si>
  <si>
    <t>NFSE 13118</t>
  </si>
  <si>
    <t xml:space="preserve">TED </t>
  </si>
  <si>
    <t>NFSE 062</t>
  </si>
  <si>
    <t>NFSE 066</t>
  </si>
  <si>
    <t>NFSE 012</t>
  </si>
  <si>
    <t>NFSE 063</t>
  </si>
  <si>
    <t>NFSE 064</t>
  </si>
  <si>
    <t>1.3. Encargos/Benefícios</t>
  </si>
  <si>
    <t>PIS S FL PGTO COMP 11/2019</t>
  </si>
  <si>
    <t>DARF</t>
  </si>
  <si>
    <t>IRRF S FL PGTO COMP 11/2019</t>
  </si>
  <si>
    <t>GPS S FL 13º 2019</t>
  </si>
  <si>
    <t xml:space="preserve">GPS </t>
  </si>
  <si>
    <t>GPS</t>
  </si>
  <si>
    <t>GPS S FL PGTO COMP 11/2049</t>
  </si>
  <si>
    <t>2. Mat/Med</t>
  </si>
  <si>
    <t>2.1. Medicamentos</t>
  </si>
  <si>
    <t>SUPERMEDICA DIST HOSPITALAR EIRELI</t>
  </si>
  <si>
    <t>NF 70062</t>
  </si>
  <si>
    <t>NF 66764</t>
  </si>
  <si>
    <t>NF 67225</t>
  </si>
  <si>
    <t>NF 67411</t>
  </si>
  <si>
    <t>MARTINS DIST E LOG EIRELI</t>
  </si>
  <si>
    <t>NF 66902</t>
  </si>
  <si>
    <t>NF 66903</t>
  </si>
  <si>
    <t>NF 66951</t>
  </si>
  <si>
    <t>NF 66956</t>
  </si>
  <si>
    <t>NF 67151 (1X2 PARCELA)</t>
  </si>
  <si>
    <t>NF 67152</t>
  </si>
  <si>
    <t>NF 67156</t>
  </si>
  <si>
    <t>GO MED DISTR DE MEDICAMENTOS LTDA</t>
  </si>
  <si>
    <t>NF 9541</t>
  </si>
  <si>
    <t>PROTEC PROD CIENTIFICOS LTDA</t>
  </si>
  <si>
    <t>NF 145217</t>
  </si>
  <si>
    <t>NF 70489</t>
  </si>
  <si>
    <t>NF 70643 (ENTRADA COMPRA 18MIL, NF )</t>
  </si>
  <si>
    <t>NF 71024</t>
  </si>
  <si>
    <t>ANGULAR PROD PARA SAUDE LTDA ME</t>
  </si>
  <si>
    <t>NF 1720</t>
  </si>
  <si>
    <t>NF 71495</t>
  </si>
  <si>
    <t>NF 71615</t>
  </si>
  <si>
    <t>NF 71703</t>
  </si>
  <si>
    <t>MED VITTA COM DE PROD HOSPITALRES LTDA</t>
  </si>
  <si>
    <t>NF 8431</t>
  </si>
  <si>
    <t>NF 8443</t>
  </si>
  <si>
    <t>2.2. Materais Hospitalares</t>
  </si>
  <si>
    <t>2.3 Gases Medicinais</t>
  </si>
  <si>
    <t>3. Materais Diversos</t>
  </si>
  <si>
    <t>3.1. Materiais de Higienização</t>
  </si>
  <si>
    <t>MERCEARIA PREÇO BAIXO - ALDELICIA LOPES CHAVES</t>
  </si>
  <si>
    <t>NF 609</t>
  </si>
  <si>
    <t>NF 610</t>
  </si>
  <si>
    <t>NF 611</t>
  </si>
  <si>
    <t>NF 615</t>
  </si>
  <si>
    <t>NF 618</t>
  </si>
  <si>
    <t>3.2. Materiais / Gêneros Alimentícios</t>
  </si>
  <si>
    <t>NF 606</t>
  </si>
  <si>
    <t>MARIA ODETE F FARIA AZEVEDO ME</t>
  </si>
  <si>
    <t>NF 064</t>
  </si>
  <si>
    <t>NF 608</t>
  </si>
  <si>
    <t>ROGERIO DOS SANTOS ROQUE</t>
  </si>
  <si>
    <t>NF 702</t>
  </si>
  <si>
    <t>NF 068</t>
  </si>
  <si>
    <t>NF 069</t>
  </si>
  <si>
    <t>NF 613</t>
  </si>
  <si>
    <t>NF 070</t>
  </si>
  <si>
    <t>NF 614</t>
  </si>
  <si>
    <t>NF 617</t>
  </si>
  <si>
    <t>NF 616</t>
  </si>
  <si>
    <t>NF 619</t>
  </si>
  <si>
    <t>TRANSF INDEVIDA CORRETO SERIA ROGERIO SANTOS ROQUE</t>
  </si>
  <si>
    <t>3.3. Material Expediente</t>
  </si>
  <si>
    <t>BIG LAR - T-63 UTILIDADE DOMESTICAS EIRELI ME</t>
  </si>
  <si>
    <t>NF 4519</t>
  </si>
  <si>
    <t>PAPELARIA DINAMICA LTDA</t>
  </si>
  <si>
    <t>NF 154715</t>
  </si>
  <si>
    <t>GRAFICA MARQUES LTDA</t>
  </si>
  <si>
    <t>NF 6491</t>
  </si>
  <si>
    <t>NF 6589</t>
  </si>
  <si>
    <t>3.4. Material Divulgação</t>
  </si>
  <si>
    <t>COMERCIO DE INDUSTRIA DE MALHAS NICE LTDA</t>
  </si>
  <si>
    <t>NF 1135</t>
  </si>
  <si>
    <t>3.5. Material Permanente</t>
  </si>
  <si>
    <t>3.6. Combustível</t>
  </si>
  <si>
    <t>COMERCIAL DE DERIVADOS DE PETROLEO JOTTAS LTDA</t>
  </si>
  <si>
    <t>NF 22976</t>
  </si>
  <si>
    <t>COMERCIAL DE DERIVADOS DE PETROLEO JOTAS LTDA</t>
  </si>
  <si>
    <t>NF 6707</t>
  </si>
  <si>
    <t>3.7. GLP</t>
  </si>
  <si>
    <t>3.8. Material de Lavanderia</t>
  </si>
  <si>
    <t>R7 COMERC DE PROD DE HIG EIRELI EPP</t>
  </si>
  <si>
    <t>NF 17889</t>
  </si>
  <si>
    <t>4. Manutenção</t>
  </si>
  <si>
    <t>4.1. Materiais de Manutenção</t>
  </si>
  <si>
    <t>RIBEIRO NASCIMENTO E COSTA LTDA</t>
  </si>
  <si>
    <t>NF 8168</t>
  </si>
  <si>
    <t>4.2. Serviços de Manutenção</t>
  </si>
  <si>
    <t xml:space="preserve">CAM CONSTRUTORA </t>
  </si>
  <si>
    <t>NFSE 067 (FINALIZOU PARCELAMENTO)</t>
  </si>
  <si>
    <t xml:space="preserve">DIVINO BISPO DOS SANTOS </t>
  </si>
  <si>
    <t>NFSE 046</t>
  </si>
  <si>
    <t>5. Seguros / Impostos / Taxas</t>
  </si>
  <si>
    <t>5.1. Seguros (Imóvel e Automóvel)</t>
  </si>
  <si>
    <t>5.2. Taxas e Serviços de Cartório</t>
  </si>
  <si>
    <t xml:space="preserve">ATOS CERTIFICADORA </t>
  </si>
  <si>
    <t xml:space="preserve">NFSE 309 </t>
  </si>
  <si>
    <t>5.3. Taxas Impostos</t>
  </si>
  <si>
    <t>IR S NFSE COMP 10/2019</t>
  </si>
  <si>
    <t>5.4. Taxas Bancárias</t>
  </si>
  <si>
    <t>BANCO DO BRASIL DOC/TED ELETRÔNICO</t>
  </si>
  <si>
    <t>TARIFA PACOTES SERVIÇOS</t>
  </si>
  <si>
    <t>APLICAÇÃO AUTOMATICA FINANCEIRA BB</t>
  </si>
  <si>
    <t>6. Telefonia</t>
  </si>
  <si>
    <t xml:space="preserve">TELEFONE FIXO OI </t>
  </si>
  <si>
    <t>7. Água</t>
  </si>
  <si>
    <t>8. Energia Elétrica</t>
  </si>
  <si>
    <t>9. Prestação de Serviços Terceiros</t>
  </si>
  <si>
    <t>HOTEL VEREDA</t>
  </si>
  <si>
    <t>NFSE 5774</t>
  </si>
  <si>
    <t>PRO ATIVA CURSOS E RECURSOS HUMANO</t>
  </si>
  <si>
    <t>NFSE 019</t>
  </si>
  <si>
    <t>DOUGLAS HENRIQUE DE CARVALHO</t>
  </si>
  <si>
    <t>NFSE 025</t>
  </si>
  <si>
    <t>MARLENE JOSE SILVA</t>
  </si>
  <si>
    <t>NFSE 166</t>
  </si>
  <si>
    <t>ORBIS GESTÃO DE TECNOLOGIA EM SAUDE EIRELLI EPP</t>
  </si>
  <si>
    <t>NFSE 1529</t>
  </si>
  <si>
    <t xml:space="preserve">ADM SERVIÇOS E CONSULTORIA LTDA </t>
  </si>
  <si>
    <t>NFSE 014</t>
  </si>
  <si>
    <t>ALLEN DANIEL SOUZA</t>
  </si>
  <si>
    <t>10. Informática</t>
  </si>
  <si>
    <t>ATILA BARU SISTEMAS LTDA</t>
  </si>
  <si>
    <t>BOLETO</t>
  </si>
  <si>
    <t>NFSE 11160</t>
  </si>
  <si>
    <t>SD DE MEDEIROS LTDA</t>
  </si>
  <si>
    <t>NFSE 16533</t>
  </si>
  <si>
    <t>11. TOTAL GLOBAL</t>
  </si>
  <si>
    <t>TOTAL DO REPASSE</t>
  </si>
  <si>
    <t>8º PARC REF NOVEMBRO 2019 (1 º REPASSE)</t>
  </si>
  <si>
    <t>TED - 104 0794 11433328000118 FMS SMA</t>
  </si>
  <si>
    <t>9º PARC REF NOVEMBRO 2019 (1 º REPASSE)</t>
  </si>
  <si>
    <t>10º PARC REF NOVEMBRO 2019 (1 º REPASSE)</t>
  </si>
  <si>
    <t>11º PARC REF NOVEMBRO 2019 (1 º REPASSE)</t>
  </si>
  <si>
    <t>12º PARC REF NOVEMBRO 2019 (1 º REPASSE)</t>
  </si>
  <si>
    <t>12. SALDO DO MÊS ANTERIOR</t>
  </si>
  <si>
    <t>SALDO CONTA DIA 30/11/19</t>
  </si>
  <si>
    <t>SALDO</t>
  </si>
  <si>
    <t>SALDO CONTA MÊS ANTERIOR</t>
  </si>
  <si>
    <t>SALDO EM CONTA</t>
  </si>
  <si>
    <t>GOIÂNIA (GO),  31 DEZEMBRO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</si>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</sst>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 wrapText="1"/>
    </xf>
    <xf numFmtId="165" fontId="1" fillId="0" borderId="10" xfId="0" applyNumberFormat="1" applyFont="1" applyBorder="1" applyAlignment="1">
      <alignment horizontal="right" vertical="top"/>
    </xf>
    <xf numFmtId="0" fontId="1" fillId="4" borderId="9" xfId="0" applyFont="1" applyFill="1" applyBorder="1" applyAlignment="1">
      <alignment horizontal="left" vertical="top"/>
    </xf>
    <xf numFmtId="4" fontId="1" fillId="0" borderId="10" xfId="0" applyNumberFormat="1" applyFont="1" applyBorder="1" applyAlignment="1" applyProtection="1">
      <alignment horizontal="right" vertical="top"/>
      <protection locked="0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4" fontId="1" fillId="0" borderId="10" xfId="0" applyNumberFormat="1" applyFont="1" applyBorder="1" applyAlignment="1">
      <alignment horizontal="right" vertical="top"/>
    </xf>
    <xf numFmtId="0" fontId="1" fillId="4" borderId="10" xfId="0" applyFont="1" applyFill="1" applyBorder="1" applyAlignment="1">
      <alignment horizontal="left" vertical="top" wrapText="1"/>
    </xf>
    <xf numFmtId="4" fontId="1" fillId="4" borderId="10" xfId="0" applyNumberFormat="1" applyFont="1" applyFill="1" applyBorder="1" applyAlignment="1">
      <alignment horizontal="right" vertical="top"/>
    </xf>
    <xf numFmtId="0" fontId="1" fillId="0" borderId="9" xfId="0" applyFont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164" fontId="3" fillId="4" borderId="10" xfId="0" applyNumberFormat="1" applyFont="1" applyFill="1" applyBorder="1" applyAlignment="1">
      <alignment horizontal="left" vertical="top"/>
    </xf>
    <xf numFmtId="0" fontId="3" fillId="4" borderId="11" xfId="0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0" fontId="3" fillId="0" borderId="9" xfId="0" applyFont="1" applyBorder="1" applyAlignment="1">
      <alignment vertical="top"/>
    </xf>
    <xf numFmtId="4" fontId="3" fillId="4" borderId="10" xfId="0" applyNumberFormat="1" applyFont="1" applyFill="1" applyBorder="1" applyAlignment="1" applyProtection="1">
      <alignment horizontal="right" vertical="top"/>
      <protection locked="0"/>
    </xf>
    <xf numFmtId="164" fontId="3" fillId="4" borderId="10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16" fontId="1" fillId="4" borderId="11" xfId="0" applyNumberFormat="1" applyFont="1" applyFill="1" applyBorder="1" applyAlignment="1">
      <alignment horizontal="left" vertical="top"/>
    </xf>
    <xf numFmtId="4" fontId="2" fillId="3" borderId="10" xfId="0" applyNumberFormat="1" applyFont="1" applyFill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9" xfId="0" applyFont="1" applyBorder="1"/>
    <xf numFmtId="4" fontId="3" fillId="0" borderId="10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1" fillId="4" borderId="0" xfId="0" applyFont="1" applyFill="1" applyAlignment="1">
      <alignment vertical="top"/>
    </xf>
    <xf numFmtId="164" fontId="2" fillId="2" borderId="16" xfId="0" applyNumberFormat="1" applyFont="1" applyFill="1" applyBorder="1" applyAlignment="1">
      <alignment horizontal="center" vertical="top"/>
    </xf>
    <xf numFmtId="14" fontId="1" fillId="4" borderId="10" xfId="0" applyNumberFormat="1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 wrapText="1"/>
    </xf>
    <xf numFmtId="4" fontId="1" fillId="6" borderId="10" xfId="0" applyNumberFormat="1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4" fontId="3" fillId="6" borderId="10" xfId="0" applyNumberFormat="1" applyFont="1" applyFill="1" applyBorder="1" applyAlignment="1">
      <alignment horizontal="right" vertical="top"/>
    </xf>
    <xf numFmtId="164" fontId="3" fillId="6" borderId="10" xfId="0" applyNumberFormat="1" applyFont="1" applyFill="1" applyBorder="1" applyAlignment="1">
      <alignment horizontal="center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4" fontId="5" fillId="0" borderId="10" xfId="0" applyNumberFormat="1" applyFont="1" applyBorder="1" applyAlignment="1">
      <alignment horizontal="right" vertical="top"/>
    </xf>
    <xf numFmtId="164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4" fontId="5" fillId="0" borderId="10" xfId="0" applyNumberFormat="1" applyFont="1" applyBorder="1" applyAlignment="1" applyProtection="1">
      <alignment horizontal="right" vertical="top"/>
      <protection locked="0"/>
    </xf>
    <xf numFmtId="4" fontId="5" fillId="4" borderId="10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4" fontId="1" fillId="6" borderId="10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/>
    </xf>
    <xf numFmtId="4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vertical="top"/>
    </xf>
    <xf numFmtId="0" fontId="5" fillId="0" borderId="11" xfId="0" applyFont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4" fontId="2" fillId="2" borderId="13" xfId="0" applyNumberFormat="1" applyFont="1" applyFill="1" applyBorder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rl/OneDrive/Documentos/Trabalho/1_INST_ALCANCE/1_SAOMIGUELDOARAGUAIA/HSMA/2_PRESTA&#199;&#195;O_DE_CONTAS/12_DEZEMBRO_19/PRESTA&#199;&#195;O%20DE%20CONTAS_HM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Planilha3"/>
      <sheetName val="Rel_NF_PAGAS"/>
      <sheetName val="Rel_NF_pagasNOV"/>
      <sheetName val="Planilh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86">
          <cell r="B186">
            <v>105621.10000000009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FB13-14BB-4F86-B319-C6BCD98E6398}">
  <dimension ref="A1:F187"/>
  <sheetViews>
    <sheetView tabSelected="1" zoomScaleNormal="100" workbookViewId="0">
      <selection activeCell="I9" sqref="I8:I9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8.77734375" style="1" customWidth="1"/>
    <col min="6" max="6" width="0.44140625" style="1" hidden="1" customWidth="1"/>
    <col min="7" max="16384" width="8.6640625" style="1"/>
  </cols>
  <sheetData>
    <row r="1" spans="1:5" ht="13.95" customHeight="1" x14ac:dyDescent="0.3">
      <c r="A1" s="5" t="s">
        <v>0</v>
      </c>
      <c r="B1" s="6"/>
      <c r="C1" s="7"/>
      <c r="D1" s="8"/>
      <c r="E1" s="9"/>
    </row>
    <row r="2" spans="1:5" ht="13.95" customHeight="1" x14ac:dyDescent="0.3">
      <c r="A2" s="10" t="s">
        <v>1</v>
      </c>
      <c r="E2" s="11"/>
    </row>
    <row r="3" spans="1:5" ht="13.95" customHeight="1" x14ac:dyDescent="0.3">
      <c r="A3" s="10"/>
      <c r="E3" s="11"/>
    </row>
    <row r="4" spans="1:5" ht="13.95" customHeight="1" x14ac:dyDescent="0.3">
      <c r="A4" s="12" t="s">
        <v>2</v>
      </c>
      <c r="B4" s="13"/>
      <c r="C4" s="13"/>
      <c r="D4" s="13"/>
      <c r="E4" s="14"/>
    </row>
    <row r="5" spans="1:5" ht="13.95" customHeight="1" thickBot="1" x14ac:dyDescent="0.35">
      <c r="A5" s="10"/>
      <c r="B5" s="92"/>
      <c r="C5" s="93"/>
      <c r="D5" s="94"/>
      <c r="E5" s="11"/>
    </row>
    <row r="6" spans="1:5" ht="13.95" customHeight="1" x14ac:dyDescent="0.3">
      <c r="A6" s="118" t="s">
        <v>3</v>
      </c>
      <c r="B6" s="119" t="s">
        <v>4</v>
      </c>
      <c r="C6" s="65" t="s">
        <v>5</v>
      </c>
      <c r="D6" s="120" t="s">
        <v>6</v>
      </c>
      <c r="E6" s="121" t="s">
        <v>7</v>
      </c>
    </row>
    <row r="7" spans="1:5" ht="13.95" customHeight="1" x14ac:dyDescent="0.3">
      <c r="A7" s="122" t="s">
        <v>8</v>
      </c>
      <c r="B7" s="100">
        <f>SUM(B8,B16,B36)</f>
        <v>396133.10000000003</v>
      </c>
      <c r="C7" s="99"/>
      <c r="D7" s="101"/>
      <c r="E7" s="123"/>
    </row>
    <row r="8" spans="1:5" ht="13.95" customHeight="1" x14ac:dyDescent="0.3">
      <c r="A8" s="15" t="s">
        <v>9</v>
      </c>
      <c r="B8" s="16">
        <f>SUM(B9:B15)</f>
        <v>146025.75</v>
      </c>
      <c r="C8" s="17"/>
      <c r="D8" s="18"/>
      <c r="E8" s="19"/>
    </row>
    <row r="9" spans="1:5" ht="13.95" customHeight="1" x14ac:dyDescent="0.3">
      <c r="A9" s="20" t="s">
        <v>10</v>
      </c>
      <c r="B9" s="21">
        <v>75500.7</v>
      </c>
      <c r="C9" s="22">
        <v>7294</v>
      </c>
      <c r="D9" s="31" t="s">
        <v>11</v>
      </c>
      <c r="E9" s="23" t="s">
        <v>10</v>
      </c>
    </row>
    <row r="10" spans="1:5" ht="13.95" customHeight="1" x14ac:dyDescent="0.3">
      <c r="A10" s="20" t="s">
        <v>12</v>
      </c>
      <c r="B10" s="21">
        <v>1462.72</v>
      </c>
      <c r="C10" s="22"/>
      <c r="D10" s="31"/>
      <c r="E10" s="23"/>
    </row>
    <row r="11" spans="1:5" ht="13.95" customHeight="1" x14ac:dyDescent="0.3">
      <c r="A11" s="20" t="s">
        <v>13</v>
      </c>
      <c r="B11" s="21">
        <v>24369.69</v>
      </c>
      <c r="C11" s="22">
        <v>7304</v>
      </c>
      <c r="D11" s="31" t="s">
        <v>11</v>
      </c>
      <c r="E11" s="23" t="s">
        <v>13</v>
      </c>
    </row>
    <row r="12" spans="1:5" ht="13.95" customHeight="1" x14ac:dyDescent="0.3">
      <c r="A12" s="20" t="s">
        <v>14</v>
      </c>
      <c r="B12" s="21">
        <v>35073.879999999997</v>
      </c>
      <c r="C12" s="22">
        <v>7304</v>
      </c>
      <c r="D12" s="31" t="s">
        <v>11</v>
      </c>
      <c r="E12" s="23" t="s">
        <v>14</v>
      </c>
    </row>
    <row r="13" spans="1:5" ht="13.95" customHeight="1" x14ac:dyDescent="0.3">
      <c r="A13" s="20" t="s">
        <v>15</v>
      </c>
      <c r="B13" s="24">
        <v>9618.76</v>
      </c>
      <c r="C13" s="22">
        <v>7279</v>
      </c>
      <c r="D13" s="31" t="s">
        <v>11</v>
      </c>
      <c r="E13" s="23" t="s">
        <v>16</v>
      </c>
    </row>
    <row r="14" spans="1:5" ht="13.95" customHeight="1" x14ac:dyDescent="0.3">
      <c r="A14" s="20"/>
      <c r="B14" s="21"/>
      <c r="C14" s="22"/>
      <c r="D14" s="31"/>
      <c r="E14" s="23"/>
    </row>
    <row r="15" spans="1:5" ht="13.95" customHeight="1" x14ac:dyDescent="0.3">
      <c r="A15" s="20"/>
      <c r="B15" s="21"/>
      <c r="C15" s="22"/>
      <c r="D15" s="31"/>
      <c r="E15" s="23"/>
    </row>
    <row r="16" spans="1:5" ht="13.95" customHeight="1" x14ac:dyDescent="0.3">
      <c r="A16" s="124" t="s">
        <v>17</v>
      </c>
      <c r="B16" s="16">
        <f>SUM(B17:B35)</f>
        <v>192665.58000000002</v>
      </c>
      <c r="C16" s="103"/>
      <c r="D16" s="102"/>
      <c r="E16" s="125"/>
    </row>
    <row r="17" spans="1:5" ht="13.95" customHeight="1" x14ac:dyDescent="0.3">
      <c r="A17" s="126" t="s">
        <v>18</v>
      </c>
      <c r="B17" s="30">
        <v>1817</v>
      </c>
      <c r="C17" s="105">
        <v>7286</v>
      </c>
      <c r="D17" s="104" t="s">
        <v>19</v>
      </c>
      <c r="E17" s="127" t="s">
        <v>20</v>
      </c>
    </row>
    <row r="18" spans="1:5" ht="13.95" customHeight="1" x14ac:dyDescent="0.3">
      <c r="A18" s="126" t="s">
        <v>21</v>
      </c>
      <c r="B18" s="30">
        <v>1320.57</v>
      </c>
      <c r="C18" s="105">
        <v>7284</v>
      </c>
      <c r="D18" s="104" t="s">
        <v>11</v>
      </c>
      <c r="E18" s="127" t="s">
        <v>22</v>
      </c>
    </row>
    <row r="19" spans="1:5" ht="13.95" customHeight="1" x14ac:dyDescent="0.3">
      <c r="A19" s="126" t="s">
        <v>23</v>
      </c>
      <c r="B19" s="30">
        <v>9175.85</v>
      </c>
      <c r="C19" s="105">
        <v>7276</v>
      </c>
      <c r="D19" s="104" t="s">
        <v>19</v>
      </c>
      <c r="E19" s="127" t="s">
        <v>24</v>
      </c>
    </row>
    <row r="20" spans="1:5" ht="13.95" customHeight="1" x14ac:dyDescent="0.3">
      <c r="A20" s="126" t="s">
        <v>25</v>
      </c>
      <c r="B20" s="30">
        <v>10266.049999999999</v>
      </c>
      <c r="C20" s="105">
        <v>7286</v>
      </c>
      <c r="D20" s="104" t="s">
        <v>11</v>
      </c>
      <c r="E20" s="127" t="s">
        <v>26</v>
      </c>
    </row>
    <row r="21" spans="1:5" ht="13.95" customHeight="1" x14ac:dyDescent="0.3">
      <c r="A21" s="126" t="s">
        <v>27</v>
      </c>
      <c r="B21" s="30">
        <v>3037.69</v>
      </c>
      <c r="C21" s="105">
        <v>7286</v>
      </c>
      <c r="D21" s="104" t="s">
        <v>19</v>
      </c>
      <c r="E21" s="127" t="s">
        <v>28</v>
      </c>
    </row>
    <row r="22" spans="1:5" ht="13.95" customHeight="1" x14ac:dyDescent="0.3">
      <c r="A22" s="126" t="s">
        <v>29</v>
      </c>
      <c r="B22" s="30">
        <v>2000</v>
      </c>
      <c r="C22" s="105">
        <v>7277</v>
      </c>
      <c r="D22" s="104" t="s">
        <v>11</v>
      </c>
      <c r="E22" s="127" t="s">
        <v>30</v>
      </c>
    </row>
    <row r="23" spans="1:5" ht="13.95" customHeight="1" x14ac:dyDescent="0.3">
      <c r="A23" s="25" t="s">
        <v>31</v>
      </c>
      <c r="B23" s="30">
        <v>9854.25</v>
      </c>
      <c r="C23" s="105">
        <v>7277</v>
      </c>
      <c r="D23" s="104" t="s">
        <v>11</v>
      </c>
      <c r="E23" s="127" t="s">
        <v>32</v>
      </c>
    </row>
    <row r="24" spans="1:5" ht="13.95" customHeight="1" x14ac:dyDescent="0.3">
      <c r="A24" s="126" t="s">
        <v>33</v>
      </c>
      <c r="B24" s="30">
        <v>3378.6</v>
      </c>
      <c r="C24" s="105">
        <v>7276</v>
      </c>
      <c r="D24" s="104" t="s">
        <v>11</v>
      </c>
      <c r="E24" s="127" t="s">
        <v>34</v>
      </c>
    </row>
    <row r="25" spans="1:5" ht="13.95" customHeight="1" x14ac:dyDescent="0.3">
      <c r="A25" s="126" t="s">
        <v>35</v>
      </c>
      <c r="B25" s="30">
        <v>17650</v>
      </c>
      <c r="C25" s="105">
        <v>7277</v>
      </c>
      <c r="D25" s="104" t="s">
        <v>11</v>
      </c>
      <c r="E25" s="127" t="s">
        <v>36</v>
      </c>
    </row>
    <row r="26" spans="1:5" ht="13.95" customHeight="1" x14ac:dyDescent="0.3">
      <c r="A26" s="126" t="s">
        <v>29</v>
      </c>
      <c r="B26" s="26">
        <v>2200</v>
      </c>
      <c r="C26" s="27">
        <v>7286</v>
      </c>
      <c r="D26" s="28" t="s">
        <v>11</v>
      </c>
      <c r="E26" s="29" t="s">
        <v>37</v>
      </c>
    </row>
    <row r="27" spans="1:5" ht="13.95" customHeight="1" x14ac:dyDescent="0.3">
      <c r="A27" s="126" t="s">
        <v>29</v>
      </c>
      <c r="B27" s="30">
        <v>1100</v>
      </c>
      <c r="C27" s="105">
        <v>7286</v>
      </c>
      <c r="D27" s="104" t="s">
        <v>11</v>
      </c>
      <c r="E27" s="127" t="s">
        <v>38</v>
      </c>
    </row>
    <row r="28" spans="1:5" ht="13.95" customHeight="1" x14ac:dyDescent="0.3">
      <c r="A28" s="25" t="s">
        <v>31</v>
      </c>
      <c r="B28" s="26">
        <v>41294</v>
      </c>
      <c r="C28" s="27">
        <v>7286</v>
      </c>
      <c r="D28" s="28" t="s">
        <v>39</v>
      </c>
      <c r="E28" s="29" t="s">
        <v>34</v>
      </c>
    </row>
    <row r="29" spans="1:5" ht="13.95" customHeight="1" x14ac:dyDescent="0.3">
      <c r="A29" s="25" t="s">
        <v>31</v>
      </c>
      <c r="B29" s="26">
        <v>9854.25</v>
      </c>
      <c r="C29" s="27">
        <v>7287</v>
      </c>
      <c r="D29" s="28" t="s">
        <v>11</v>
      </c>
      <c r="E29" s="29" t="s">
        <v>40</v>
      </c>
    </row>
    <row r="30" spans="1:5" ht="13.95" customHeight="1" x14ac:dyDescent="0.3">
      <c r="A30" s="25" t="s">
        <v>21</v>
      </c>
      <c r="B30" s="26">
        <v>12227.5</v>
      </c>
      <c r="C30" s="27">
        <v>7290</v>
      </c>
      <c r="D30" s="28" t="s">
        <v>11</v>
      </c>
      <c r="E30" s="29" t="s">
        <v>40</v>
      </c>
    </row>
    <row r="31" spans="1:5" ht="13.95" customHeight="1" x14ac:dyDescent="0.3">
      <c r="A31" s="25" t="s">
        <v>21</v>
      </c>
      <c r="B31" s="26">
        <v>3521.52</v>
      </c>
      <c r="C31" s="27">
        <v>7291</v>
      </c>
      <c r="D31" s="28" t="s">
        <v>11</v>
      </c>
      <c r="E31" s="29" t="s">
        <v>41</v>
      </c>
    </row>
    <row r="32" spans="1:5" ht="13.95" customHeight="1" x14ac:dyDescent="0.3">
      <c r="A32" s="126" t="s">
        <v>35</v>
      </c>
      <c r="B32" s="26">
        <v>11600</v>
      </c>
      <c r="C32" s="27">
        <v>7291</v>
      </c>
      <c r="D32" s="28" t="s">
        <v>11</v>
      </c>
      <c r="E32" s="29" t="s">
        <v>42</v>
      </c>
    </row>
    <row r="33" spans="1:5" ht="13.95" customHeight="1" x14ac:dyDescent="0.3">
      <c r="A33" s="25" t="s">
        <v>31</v>
      </c>
      <c r="B33" s="26">
        <v>42514.05</v>
      </c>
      <c r="C33" s="27">
        <v>7304</v>
      </c>
      <c r="D33" s="28" t="s">
        <v>11</v>
      </c>
      <c r="E33" s="29" t="s">
        <v>43</v>
      </c>
    </row>
    <row r="34" spans="1:5" ht="13.95" customHeight="1" x14ac:dyDescent="0.3">
      <c r="A34" s="25" t="s">
        <v>31</v>
      </c>
      <c r="B34" s="26">
        <v>9854.25</v>
      </c>
      <c r="C34" s="27">
        <v>7305</v>
      </c>
      <c r="D34" s="28" t="s">
        <v>11</v>
      </c>
      <c r="E34" s="29" t="s">
        <v>44</v>
      </c>
    </row>
    <row r="35" spans="1:5" ht="13.95" customHeight="1" x14ac:dyDescent="0.3">
      <c r="A35" s="25"/>
      <c r="B35" s="52"/>
      <c r="C35" s="37"/>
      <c r="D35" s="38"/>
      <c r="E35" s="39"/>
    </row>
    <row r="36" spans="1:5" ht="13.95" customHeight="1" x14ac:dyDescent="0.3">
      <c r="A36" s="124" t="s">
        <v>45</v>
      </c>
      <c r="B36" s="16">
        <f>SUM(B37:B42)</f>
        <v>57441.770000000004</v>
      </c>
      <c r="C36" s="103"/>
      <c r="D36" s="102"/>
      <c r="E36" s="125"/>
    </row>
    <row r="37" spans="1:5" ht="13.95" customHeight="1" x14ac:dyDescent="0.3">
      <c r="A37" s="20" t="s">
        <v>46</v>
      </c>
      <c r="B37" s="30">
        <v>798.64</v>
      </c>
      <c r="C37" s="22">
        <v>43819</v>
      </c>
      <c r="D37" s="31" t="s">
        <v>47</v>
      </c>
      <c r="E37" s="23" t="s">
        <v>47</v>
      </c>
    </row>
    <row r="38" spans="1:5" ht="13.95" customHeight="1" x14ac:dyDescent="0.3">
      <c r="A38" s="20" t="s">
        <v>48</v>
      </c>
      <c r="B38" s="30">
        <v>1728.75</v>
      </c>
      <c r="C38" s="22">
        <v>43819</v>
      </c>
      <c r="D38" s="31" t="s">
        <v>47</v>
      </c>
      <c r="E38" s="23" t="s">
        <v>47</v>
      </c>
    </row>
    <row r="39" spans="1:5" ht="13.95" customHeight="1" x14ac:dyDescent="0.3">
      <c r="A39" s="20" t="s">
        <v>49</v>
      </c>
      <c r="B39" s="30">
        <v>25601.7</v>
      </c>
      <c r="C39" s="22">
        <v>44185</v>
      </c>
      <c r="D39" s="31" t="s">
        <v>50</v>
      </c>
      <c r="E39" s="23" t="s">
        <v>51</v>
      </c>
    </row>
    <row r="40" spans="1:5" ht="13.95" customHeight="1" x14ac:dyDescent="0.3">
      <c r="A40" s="20" t="s">
        <v>52</v>
      </c>
      <c r="B40" s="30">
        <v>29312.68</v>
      </c>
      <c r="C40" s="22">
        <v>43819</v>
      </c>
      <c r="D40" s="31" t="s">
        <v>50</v>
      </c>
      <c r="E40" s="23" t="s">
        <v>51</v>
      </c>
    </row>
    <row r="41" spans="1:5" ht="13.95" customHeight="1" x14ac:dyDescent="0.3">
      <c r="A41" s="20"/>
      <c r="B41" s="32"/>
      <c r="C41" s="22"/>
      <c r="D41" s="31"/>
      <c r="E41" s="23"/>
    </row>
    <row r="42" spans="1:5" ht="13.95" customHeight="1" x14ac:dyDescent="0.3">
      <c r="A42" s="20"/>
      <c r="B42" s="32"/>
      <c r="C42" s="22"/>
      <c r="D42" s="31"/>
      <c r="E42" s="23"/>
    </row>
    <row r="43" spans="1:5" ht="13.95" customHeight="1" x14ac:dyDescent="0.3">
      <c r="A43" s="128" t="s">
        <v>53</v>
      </c>
      <c r="B43" s="100">
        <f>SUM(B44,B68,B70)</f>
        <v>47017.2</v>
      </c>
      <c r="C43" s="107"/>
      <c r="D43" s="106"/>
      <c r="E43" s="129"/>
    </row>
    <row r="44" spans="1:5" ht="13.95" customHeight="1" x14ac:dyDescent="0.3">
      <c r="A44" s="15" t="s">
        <v>54</v>
      </c>
      <c r="B44" s="16">
        <f>SUM(B45:B67)</f>
        <v>47017.2</v>
      </c>
      <c r="C44" s="17"/>
      <c r="D44" s="18"/>
      <c r="E44" s="19"/>
    </row>
    <row r="45" spans="1:5" ht="13.95" customHeight="1" x14ac:dyDescent="0.3">
      <c r="A45" s="33" t="s">
        <v>55</v>
      </c>
      <c r="B45" s="30">
        <v>2746.3</v>
      </c>
      <c r="C45" s="27">
        <v>7277</v>
      </c>
      <c r="D45" s="28" t="s">
        <v>19</v>
      </c>
      <c r="E45" s="29" t="s">
        <v>56</v>
      </c>
    </row>
    <row r="46" spans="1:5" ht="13.95" customHeight="1" x14ac:dyDescent="0.3">
      <c r="A46" s="33" t="s">
        <v>55</v>
      </c>
      <c r="B46" s="30">
        <v>5132.16</v>
      </c>
      <c r="C46" s="27">
        <v>7280</v>
      </c>
      <c r="D46" s="28" t="s">
        <v>19</v>
      </c>
      <c r="E46" s="29" t="s">
        <v>57</v>
      </c>
    </row>
    <row r="47" spans="1:5" ht="13.95" customHeight="1" x14ac:dyDescent="0.3">
      <c r="A47" s="33" t="s">
        <v>55</v>
      </c>
      <c r="B47" s="30">
        <v>1523.18</v>
      </c>
      <c r="C47" s="27">
        <v>7280</v>
      </c>
      <c r="D47" s="28" t="s">
        <v>19</v>
      </c>
      <c r="E47" s="29" t="s">
        <v>58</v>
      </c>
    </row>
    <row r="48" spans="1:5" ht="13.95" customHeight="1" x14ac:dyDescent="0.3">
      <c r="A48" s="33" t="s">
        <v>55</v>
      </c>
      <c r="B48" s="30">
        <v>232.64</v>
      </c>
      <c r="C48" s="27">
        <v>7280</v>
      </c>
      <c r="D48" s="28" t="s">
        <v>19</v>
      </c>
      <c r="E48" s="29" t="s">
        <v>59</v>
      </c>
    </row>
    <row r="49" spans="1:5" ht="13.95" customHeight="1" x14ac:dyDescent="0.3">
      <c r="A49" s="34" t="s">
        <v>60</v>
      </c>
      <c r="B49" s="30">
        <v>4609.09</v>
      </c>
      <c r="C49" s="27">
        <v>7280</v>
      </c>
      <c r="D49" s="28" t="s">
        <v>19</v>
      </c>
      <c r="E49" s="29" t="s">
        <v>61</v>
      </c>
    </row>
    <row r="50" spans="1:5" ht="13.95" customHeight="1" x14ac:dyDescent="0.3">
      <c r="A50" s="34" t="s">
        <v>60</v>
      </c>
      <c r="B50" s="30">
        <v>2059.16</v>
      </c>
      <c r="C50" s="27">
        <v>7280</v>
      </c>
      <c r="D50" s="28" t="s">
        <v>19</v>
      </c>
      <c r="E50" s="29" t="s">
        <v>62</v>
      </c>
    </row>
    <row r="51" spans="1:5" ht="13.95" customHeight="1" x14ac:dyDescent="0.3">
      <c r="A51" s="34" t="s">
        <v>60</v>
      </c>
      <c r="B51" s="30">
        <v>2101.6</v>
      </c>
      <c r="C51" s="27">
        <v>7280</v>
      </c>
      <c r="D51" s="28" t="s">
        <v>19</v>
      </c>
      <c r="E51" s="29" t="s">
        <v>63</v>
      </c>
    </row>
    <row r="52" spans="1:5" ht="13.95" customHeight="1" x14ac:dyDescent="0.3">
      <c r="A52" s="34" t="s">
        <v>60</v>
      </c>
      <c r="B52" s="30">
        <v>1064.94</v>
      </c>
      <c r="C52" s="27">
        <v>7280</v>
      </c>
      <c r="D52" s="28" t="s">
        <v>19</v>
      </c>
      <c r="E52" s="29" t="s">
        <v>64</v>
      </c>
    </row>
    <row r="53" spans="1:5" ht="13.95" customHeight="1" x14ac:dyDescent="0.3">
      <c r="A53" s="34" t="s">
        <v>60</v>
      </c>
      <c r="B53" s="30">
        <v>1570.02</v>
      </c>
      <c r="C53" s="27">
        <v>7280</v>
      </c>
      <c r="D53" s="28" t="s">
        <v>19</v>
      </c>
      <c r="E53" s="29" t="s">
        <v>65</v>
      </c>
    </row>
    <row r="54" spans="1:5" ht="13.95" customHeight="1" x14ac:dyDescent="0.3">
      <c r="A54" s="34" t="s">
        <v>60</v>
      </c>
      <c r="B54" s="30">
        <v>485.47</v>
      </c>
      <c r="C54" s="27">
        <v>7280</v>
      </c>
      <c r="D54" s="28" t="s">
        <v>19</v>
      </c>
      <c r="E54" s="29" t="s">
        <v>66</v>
      </c>
    </row>
    <row r="55" spans="1:5" ht="13.95" customHeight="1" x14ac:dyDescent="0.3">
      <c r="A55" s="34" t="s">
        <v>60</v>
      </c>
      <c r="B55" s="30">
        <v>1115.82</v>
      </c>
      <c r="C55" s="27">
        <v>7280</v>
      </c>
      <c r="D55" s="28" t="s">
        <v>19</v>
      </c>
      <c r="E55" s="29" t="s">
        <v>67</v>
      </c>
    </row>
    <row r="56" spans="1:5" ht="13.95" customHeight="1" x14ac:dyDescent="0.3">
      <c r="A56" s="34" t="s">
        <v>68</v>
      </c>
      <c r="B56" s="30">
        <v>1999.3</v>
      </c>
      <c r="C56" s="27">
        <v>7280</v>
      </c>
      <c r="D56" s="28" t="s">
        <v>11</v>
      </c>
      <c r="E56" s="29" t="s">
        <v>69</v>
      </c>
    </row>
    <row r="57" spans="1:5" ht="13.95" customHeight="1" x14ac:dyDescent="0.3">
      <c r="A57" s="34" t="s">
        <v>70</v>
      </c>
      <c r="B57" s="30">
        <v>2395.34</v>
      </c>
      <c r="C57" s="27">
        <v>7283</v>
      </c>
      <c r="D57" s="28" t="s">
        <v>19</v>
      </c>
      <c r="E57" s="29" t="s">
        <v>71</v>
      </c>
    </row>
    <row r="58" spans="1:5" ht="13.95" customHeight="1" x14ac:dyDescent="0.3">
      <c r="A58" s="34" t="s">
        <v>55</v>
      </c>
      <c r="B58" s="30">
        <v>3064.5</v>
      </c>
      <c r="C58" s="27">
        <v>7283</v>
      </c>
      <c r="D58" s="28" t="s">
        <v>19</v>
      </c>
      <c r="E58" s="29" t="s">
        <v>72</v>
      </c>
    </row>
    <row r="59" spans="1:5" ht="13.95" customHeight="1" x14ac:dyDescent="0.3">
      <c r="A59" s="34" t="s">
        <v>55</v>
      </c>
      <c r="B59" s="30">
        <v>4000</v>
      </c>
      <c r="C59" s="27">
        <v>7283</v>
      </c>
      <c r="D59" s="28" t="s">
        <v>19</v>
      </c>
      <c r="E59" s="29" t="s">
        <v>73</v>
      </c>
    </row>
    <row r="60" spans="1:5" ht="13.95" customHeight="1" x14ac:dyDescent="0.3">
      <c r="A60" s="34" t="s">
        <v>55</v>
      </c>
      <c r="B60" s="30">
        <v>3446.22</v>
      </c>
      <c r="C60" s="27">
        <v>7287</v>
      </c>
      <c r="D60" s="28" t="s">
        <v>19</v>
      </c>
      <c r="E60" s="29" t="s">
        <v>74</v>
      </c>
    </row>
    <row r="61" spans="1:5" ht="13.95" customHeight="1" x14ac:dyDescent="0.3">
      <c r="A61" s="34" t="s">
        <v>75</v>
      </c>
      <c r="B61" s="30">
        <v>1935.92</v>
      </c>
      <c r="C61" s="27">
        <v>7287</v>
      </c>
      <c r="D61" s="28" t="s">
        <v>19</v>
      </c>
      <c r="E61" s="29" t="s">
        <v>76</v>
      </c>
    </row>
    <row r="62" spans="1:5" ht="13.95" customHeight="1" x14ac:dyDescent="0.3">
      <c r="A62" s="34" t="s">
        <v>55</v>
      </c>
      <c r="B62" s="30">
        <v>2413.2199999999998</v>
      </c>
      <c r="C62" s="27">
        <v>7293</v>
      </c>
      <c r="D62" s="28" t="s">
        <v>19</v>
      </c>
      <c r="E62" s="29" t="s">
        <v>77</v>
      </c>
    </row>
    <row r="63" spans="1:5" ht="13.95" customHeight="1" x14ac:dyDescent="0.3">
      <c r="A63" s="34" t="s">
        <v>55</v>
      </c>
      <c r="B63" s="30">
        <v>2348.25</v>
      </c>
      <c r="C63" s="27">
        <v>7294</v>
      </c>
      <c r="D63" s="28" t="s">
        <v>19</v>
      </c>
      <c r="E63" s="29" t="s">
        <v>78</v>
      </c>
    </row>
    <row r="64" spans="1:5" ht="13.95" customHeight="1" x14ac:dyDescent="0.3">
      <c r="A64" s="34" t="s">
        <v>55</v>
      </c>
      <c r="B64" s="30">
        <v>558.16999999999996</v>
      </c>
      <c r="C64" s="27">
        <v>7297</v>
      </c>
      <c r="D64" s="28" t="s">
        <v>19</v>
      </c>
      <c r="E64" s="29" t="s">
        <v>79</v>
      </c>
    </row>
    <row r="65" spans="1:5" ht="13.95" customHeight="1" x14ac:dyDescent="0.3">
      <c r="A65" s="34" t="s">
        <v>80</v>
      </c>
      <c r="B65" s="30">
        <v>1633.5</v>
      </c>
      <c r="C65" s="27">
        <v>7300</v>
      </c>
      <c r="D65" s="28" t="s">
        <v>19</v>
      </c>
      <c r="E65" s="29" t="s">
        <v>81</v>
      </c>
    </row>
    <row r="66" spans="1:5" ht="13.95" customHeight="1" x14ac:dyDescent="0.3">
      <c r="A66" s="34" t="s">
        <v>80</v>
      </c>
      <c r="B66" s="30">
        <v>582.4</v>
      </c>
      <c r="C66" s="27">
        <v>7301</v>
      </c>
      <c r="D66" s="28" t="s">
        <v>19</v>
      </c>
      <c r="E66" s="29" t="s">
        <v>82</v>
      </c>
    </row>
    <row r="67" spans="1:5" ht="13.95" customHeight="1" x14ac:dyDescent="0.3">
      <c r="A67" s="35"/>
      <c r="B67" s="36"/>
      <c r="C67" s="37"/>
      <c r="D67" s="38"/>
      <c r="E67" s="39"/>
    </row>
    <row r="68" spans="1:5" ht="13.95" customHeight="1" x14ac:dyDescent="0.3">
      <c r="A68" s="15" t="s">
        <v>83</v>
      </c>
      <c r="B68" s="16">
        <f>SUM(B69:B69)</f>
        <v>0</v>
      </c>
      <c r="C68" s="17"/>
      <c r="D68" s="18"/>
      <c r="E68" s="19"/>
    </row>
    <row r="69" spans="1:5" ht="13.95" customHeight="1" x14ac:dyDescent="0.3">
      <c r="A69" s="33"/>
      <c r="B69" s="30"/>
      <c r="C69" s="40"/>
      <c r="D69" s="41"/>
      <c r="E69" s="42"/>
    </row>
    <row r="70" spans="1:5" ht="13.95" customHeight="1" x14ac:dyDescent="0.3">
      <c r="A70" s="15" t="s">
        <v>84</v>
      </c>
      <c r="B70" s="16">
        <f>SUM(B71:B73)</f>
        <v>0</v>
      </c>
      <c r="C70" s="17"/>
      <c r="D70" s="18"/>
      <c r="E70" s="19"/>
    </row>
    <row r="71" spans="1:5" ht="13.95" customHeight="1" x14ac:dyDescent="0.3">
      <c r="A71" s="33"/>
      <c r="B71" s="30"/>
      <c r="C71" s="40"/>
      <c r="D71" s="49"/>
      <c r="E71" s="42"/>
    </row>
    <row r="72" spans="1:5" ht="13.95" customHeight="1" x14ac:dyDescent="0.3">
      <c r="A72" s="33"/>
      <c r="B72" s="30"/>
      <c r="C72" s="40"/>
      <c r="D72" s="49"/>
      <c r="E72" s="42"/>
    </row>
    <row r="73" spans="1:5" ht="13.95" customHeight="1" x14ac:dyDescent="0.3">
      <c r="A73" s="43"/>
      <c r="B73" s="32"/>
      <c r="C73" s="27"/>
      <c r="D73" s="28"/>
      <c r="E73" s="29"/>
    </row>
    <row r="74" spans="1:5" ht="13.95" customHeight="1" x14ac:dyDescent="0.3">
      <c r="A74" s="122" t="s">
        <v>85</v>
      </c>
      <c r="B74" s="100">
        <f>SUM(B75,B82,B97,B103,,B106,B109,B113,B116)</f>
        <v>26386.35</v>
      </c>
      <c r="C74" s="99"/>
      <c r="D74" s="101"/>
      <c r="E74" s="123"/>
    </row>
    <row r="75" spans="1:5" ht="13.95" customHeight="1" x14ac:dyDescent="0.3">
      <c r="A75" s="15" t="s">
        <v>86</v>
      </c>
      <c r="B75" s="16">
        <f>SUM(B76:B81)</f>
        <v>1852.73</v>
      </c>
      <c r="C75" s="17"/>
      <c r="D75" s="18"/>
      <c r="E75" s="19"/>
    </row>
    <row r="76" spans="1:5" ht="13.95" customHeight="1" x14ac:dyDescent="0.3">
      <c r="A76" s="34" t="s">
        <v>87</v>
      </c>
      <c r="B76" s="30">
        <v>728.15</v>
      </c>
      <c r="C76" s="27">
        <v>7284</v>
      </c>
      <c r="D76" s="44" t="s">
        <v>19</v>
      </c>
      <c r="E76" s="45" t="s">
        <v>88</v>
      </c>
    </row>
    <row r="77" spans="1:5" ht="13.95" customHeight="1" x14ac:dyDescent="0.3">
      <c r="A77" s="34" t="s">
        <v>87</v>
      </c>
      <c r="B77" s="30">
        <v>315.89</v>
      </c>
      <c r="C77" s="27">
        <v>7287</v>
      </c>
      <c r="D77" s="44" t="s">
        <v>19</v>
      </c>
      <c r="E77" s="45" t="s">
        <v>89</v>
      </c>
    </row>
    <row r="78" spans="1:5" ht="13.95" customHeight="1" x14ac:dyDescent="0.3">
      <c r="A78" s="34" t="s">
        <v>87</v>
      </c>
      <c r="B78" s="30">
        <v>66.25</v>
      </c>
      <c r="C78" s="27">
        <v>7290</v>
      </c>
      <c r="D78" s="44" t="s">
        <v>19</v>
      </c>
      <c r="E78" s="45" t="s">
        <v>90</v>
      </c>
    </row>
    <row r="79" spans="1:5" ht="13.95" customHeight="1" x14ac:dyDescent="0.3">
      <c r="A79" s="34" t="s">
        <v>87</v>
      </c>
      <c r="B79" s="30">
        <v>710.94</v>
      </c>
      <c r="C79" s="27">
        <v>7300</v>
      </c>
      <c r="D79" s="44" t="s">
        <v>19</v>
      </c>
      <c r="E79" s="45" t="s">
        <v>91</v>
      </c>
    </row>
    <row r="80" spans="1:5" ht="13.95" customHeight="1" x14ac:dyDescent="0.3">
      <c r="A80" s="34" t="s">
        <v>87</v>
      </c>
      <c r="B80" s="30">
        <v>31.5</v>
      </c>
      <c r="C80" s="27">
        <v>7301</v>
      </c>
      <c r="D80" s="44" t="s">
        <v>19</v>
      </c>
      <c r="E80" s="45" t="s">
        <v>92</v>
      </c>
    </row>
    <row r="81" spans="1:5" ht="13.95" customHeight="1" x14ac:dyDescent="0.3">
      <c r="A81" s="34"/>
      <c r="B81" s="32"/>
      <c r="C81" s="27"/>
      <c r="D81" s="28"/>
      <c r="E81" s="29"/>
    </row>
    <row r="82" spans="1:5" ht="13.95" customHeight="1" x14ac:dyDescent="0.3">
      <c r="A82" s="15" t="s">
        <v>93</v>
      </c>
      <c r="B82" s="16">
        <f>SUM(B83:B96)</f>
        <v>5308.71</v>
      </c>
      <c r="C82" s="17"/>
      <c r="D82" s="18"/>
      <c r="E82" s="19"/>
    </row>
    <row r="83" spans="1:5" ht="13.95" customHeight="1" x14ac:dyDescent="0.3">
      <c r="A83" s="34" t="s">
        <v>87</v>
      </c>
      <c r="B83" s="30">
        <v>305.89999999999998</v>
      </c>
      <c r="C83" s="27">
        <v>7280</v>
      </c>
      <c r="D83" s="44" t="s">
        <v>19</v>
      </c>
      <c r="E83" s="45" t="s">
        <v>94</v>
      </c>
    </row>
    <row r="84" spans="1:5" ht="13.95" customHeight="1" x14ac:dyDescent="0.3">
      <c r="A84" s="34" t="s">
        <v>95</v>
      </c>
      <c r="B84" s="30">
        <v>560</v>
      </c>
      <c r="C84" s="27">
        <v>7284</v>
      </c>
      <c r="D84" s="44" t="s">
        <v>11</v>
      </c>
      <c r="E84" s="29" t="s">
        <v>96</v>
      </c>
    </row>
    <row r="85" spans="1:5" ht="13.95" customHeight="1" x14ac:dyDescent="0.3">
      <c r="A85" s="34" t="s">
        <v>87</v>
      </c>
      <c r="B85" s="30">
        <v>743.38</v>
      </c>
      <c r="C85" s="27">
        <v>7284</v>
      </c>
      <c r="D85" s="44" t="s">
        <v>19</v>
      </c>
      <c r="E85" s="29" t="s">
        <v>97</v>
      </c>
    </row>
    <row r="86" spans="1:5" ht="13.95" customHeight="1" x14ac:dyDescent="0.3">
      <c r="A86" s="34" t="s">
        <v>98</v>
      </c>
      <c r="B86" s="30">
        <v>202.02</v>
      </c>
      <c r="C86" s="27">
        <v>7293</v>
      </c>
      <c r="D86" s="44" t="s">
        <v>19</v>
      </c>
      <c r="E86" s="29" t="s">
        <v>99</v>
      </c>
    </row>
    <row r="87" spans="1:5" ht="13.95" customHeight="1" x14ac:dyDescent="0.3">
      <c r="A87" s="34" t="s">
        <v>95</v>
      </c>
      <c r="B87" s="30">
        <v>288</v>
      </c>
      <c r="C87" s="27">
        <v>7293</v>
      </c>
      <c r="D87" s="44" t="s">
        <v>11</v>
      </c>
      <c r="E87" s="29" t="s">
        <v>100</v>
      </c>
    </row>
    <row r="88" spans="1:5" ht="13.95" customHeight="1" x14ac:dyDescent="0.3">
      <c r="A88" s="34" t="s">
        <v>95</v>
      </c>
      <c r="B88" s="30">
        <v>384</v>
      </c>
      <c r="C88" s="27">
        <v>7293</v>
      </c>
      <c r="D88" s="44" t="s">
        <v>11</v>
      </c>
      <c r="E88" s="45" t="s">
        <v>101</v>
      </c>
    </row>
    <row r="89" spans="1:5" s="46" customFormat="1" ht="13.95" customHeight="1" x14ac:dyDescent="0.3">
      <c r="A89" s="34" t="s">
        <v>87</v>
      </c>
      <c r="B89" s="30">
        <v>382.8</v>
      </c>
      <c r="C89" s="27">
        <v>7294</v>
      </c>
      <c r="D89" s="44" t="s">
        <v>19</v>
      </c>
      <c r="E89" s="45" t="s">
        <v>102</v>
      </c>
    </row>
    <row r="90" spans="1:5" s="46" customFormat="1" ht="13.95" customHeight="1" x14ac:dyDescent="0.3">
      <c r="A90" s="34" t="s">
        <v>95</v>
      </c>
      <c r="B90" s="30">
        <v>299</v>
      </c>
      <c r="C90" s="27">
        <v>7294</v>
      </c>
      <c r="D90" s="44" t="s">
        <v>11</v>
      </c>
      <c r="E90" s="45" t="s">
        <v>103</v>
      </c>
    </row>
    <row r="91" spans="1:5" s="46" customFormat="1" ht="13.95" customHeight="1" x14ac:dyDescent="0.3">
      <c r="A91" s="34" t="s">
        <v>87</v>
      </c>
      <c r="B91" s="30">
        <v>737.26</v>
      </c>
      <c r="C91" s="27">
        <v>7300</v>
      </c>
      <c r="D91" s="44" t="s">
        <v>19</v>
      </c>
      <c r="E91" s="45" t="s">
        <v>104</v>
      </c>
    </row>
    <row r="92" spans="1:5" s="46" customFormat="1" ht="13.95" customHeight="1" x14ac:dyDescent="0.3">
      <c r="A92" s="34" t="s">
        <v>87</v>
      </c>
      <c r="B92" s="30">
        <v>1020.65</v>
      </c>
      <c r="C92" s="27">
        <v>7301</v>
      </c>
      <c r="D92" s="44" t="s">
        <v>19</v>
      </c>
      <c r="E92" s="45" t="s">
        <v>105</v>
      </c>
    </row>
    <row r="93" spans="1:5" s="46" customFormat="1" ht="13.95" customHeight="1" x14ac:dyDescent="0.3">
      <c r="A93" s="34" t="s">
        <v>87</v>
      </c>
      <c r="B93" s="30">
        <v>119.7</v>
      </c>
      <c r="C93" s="27">
        <v>7301</v>
      </c>
      <c r="D93" s="44" t="s">
        <v>19</v>
      </c>
      <c r="E93" s="45" t="s">
        <v>106</v>
      </c>
    </row>
    <row r="94" spans="1:5" s="46" customFormat="1" ht="13.95" customHeight="1" x14ac:dyDescent="0.3">
      <c r="A94" s="34" t="s">
        <v>87</v>
      </c>
      <c r="B94" s="30">
        <v>126</v>
      </c>
      <c r="C94" s="27">
        <v>7301</v>
      </c>
      <c r="D94" s="44" t="s">
        <v>19</v>
      </c>
      <c r="E94" s="45" t="s">
        <v>107</v>
      </c>
    </row>
    <row r="95" spans="1:5" ht="13.95" customHeight="1" x14ac:dyDescent="0.3">
      <c r="A95" s="34" t="s">
        <v>87</v>
      </c>
      <c r="B95" s="30">
        <v>140</v>
      </c>
      <c r="C95" s="27">
        <v>7304</v>
      </c>
      <c r="D95" s="44" t="s">
        <v>19</v>
      </c>
      <c r="E95" s="45" t="s">
        <v>108</v>
      </c>
    </row>
    <row r="96" spans="1:5" ht="13.95" customHeight="1" x14ac:dyDescent="0.3">
      <c r="A96" s="35"/>
      <c r="B96" s="36"/>
      <c r="C96" s="37"/>
      <c r="D96" s="47"/>
      <c r="E96" s="48"/>
    </row>
    <row r="97" spans="1:5" ht="13.95" customHeight="1" x14ac:dyDescent="0.3">
      <c r="A97" s="15" t="s">
        <v>109</v>
      </c>
      <c r="B97" s="16">
        <f>SUM(B98:B102)</f>
        <v>6133.8399999999992</v>
      </c>
      <c r="C97" s="17"/>
      <c r="D97" s="18"/>
      <c r="E97" s="19"/>
    </row>
    <row r="98" spans="1:5" ht="13.95" customHeight="1" x14ac:dyDescent="0.3">
      <c r="A98" s="33" t="s">
        <v>110</v>
      </c>
      <c r="B98" s="30">
        <v>4127.9399999999996</v>
      </c>
      <c r="C98" s="40">
        <v>7293</v>
      </c>
      <c r="D98" s="49" t="s">
        <v>19</v>
      </c>
      <c r="E98" s="42" t="s">
        <v>111</v>
      </c>
    </row>
    <row r="99" spans="1:5" ht="13.95" customHeight="1" x14ac:dyDescent="0.3">
      <c r="A99" s="33" t="s">
        <v>112</v>
      </c>
      <c r="B99" s="30">
        <v>215.9</v>
      </c>
      <c r="C99" s="40">
        <v>7291</v>
      </c>
      <c r="D99" s="49" t="s">
        <v>19</v>
      </c>
      <c r="E99" s="42" t="s">
        <v>113</v>
      </c>
    </row>
    <row r="100" spans="1:5" ht="13.95" customHeight="1" x14ac:dyDescent="0.3">
      <c r="A100" s="33" t="s">
        <v>114</v>
      </c>
      <c r="B100" s="30">
        <v>1715</v>
      </c>
      <c r="C100" s="40">
        <v>7297</v>
      </c>
      <c r="D100" s="49" t="s">
        <v>19</v>
      </c>
      <c r="E100" s="42" t="s">
        <v>115</v>
      </c>
    </row>
    <row r="101" spans="1:5" ht="13.95" customHeight="1" x14ac:dyDescent="0.3">
      <c r="A101" s="33" t="s">
        <v>114</v>
      </c>
      <c r="B101" s="30">
        <v>75</v>
      </c>
      <c r="C101" s="40">
        <v>7297</v>
      </c>
      <c r="D101" s="49" t="s">
        <v>19</v>
      </c>
      <c r="E101" s="42" t="s">
        <v>116</v>
      </c>
    </row>
    <row r="102" spans="1:5" ht="13.95" customHeight="1" x14ac:dyDescent="0.3">
      <c r="A102" s="43"/>
      <c r="B102" s="50"/>
      <c r="C102" s="22"/>
      <c r="D102" s="31"/>
      <c r="E102" s="23"/>
    </row>
    <row r="103" spans="1:5" ht="13.95" customHeight="1" x14ac:dyDescent="0.3">
      <c r="A103" s="15" t="s">
        <v>117</v>
      </c>
      <c r="B103" s="16">
        <f>SUM(B104:B105)</f>
        <v>944</v>
      </c>
      <c r="C103" s="17"/>
      <c r="D103" s="18"/>
      <c r="E103" s="19"/>
    </row>
    <row r="104" spans="1:5" ht="13.95" customHeight="1" x14ac:dyDescent="0.3">
      <c r="A104" s="33" t="s">
        <v>118</v>
      </c>
      <c r="B104" s="26">
        <v>944</v>
      </c>
      <c r="C104" s="22">
        <v>7293</v>
      </c>
      <c r="D104" s="31" t="s">
        <v>19</v>
      </c>
      <c r="E104" s="23" t="s">
        <v>119</v>
      </c>
    </row>
    <row r="105" spans="1:5" ht="13.95" customHeight="1" x14ac:dyDescent="0.3">
      <c r="A105" s="43"/>
      <c r="B105" s="50"/>
      <c r="C105" s="22"/>
      <c r="D105" s="31"/>
      <c r="E105" s="23"/>
    </row>
    <row r="106" spans="1:5" ht="13.95" customHeight="1" x14ac:dyDescent="0.3">
      <c r="A106" s="15" t="s">
        <v>120</v>
      </c>
      <c r="B106" s="16">
        <f>SUM(B107:B108)</f>
        <v>0</v>
      </c>
      <c r="C106" s="17"/>
      <c r="D106" s="18"/>
      <c r="E106" s="19"/>
    </row>
    <row r="107" spans="1:5" ht="13.95" customHeight="1" x14ac:dyDescent="0.3">
      <c r="A107" s="33"/>
      <c r="B107" s="50"/>
      <c r="C107" s="22"/>
      <c r="D107" s="31"/>
      <c r="E107" s="23"/>
    </row>
    <row r="108" spans="1:5" ht="13.95" customHeight="1" x14ac:dyDescent="0.3">
      <c r="A108" s="51"/>
      <c r="B108" s="52"/>
      <c r="C108" s="53"/>
      <c r="D108" s="54"/>
      <c r="E108" s="55"/>
    </row>
    <row r="109" spans="1:5" ht="13.95" customHeight="1" x14ac:dyDescent="0.3">
      <c r="A109" s="15" t="s">
        <v>121</v>
      </c>
      <c r="B109" s="57">
        <f>SUM(B110:B112)</f>
        <v>10668.369999999999</v>
      </c>
      <c r="C109" s="17"/>
      <c r="D109" s="18"/>
      <c r="E109" s="19"/>
    </row>
    <row r="110" spans="1:5" ht="13.95" customHeight="1" x14ac:dyDescent="0.3">
      <c r="A110" s="43" t="s">
        <v>122</v>
      </c>
      <c r="B110" s="26">
        <v>7315.49</v>
      </c>
      <c r="C110" s="27">
        <v>7286</v>
      </c>
      <c r="D110" s="28" t="s">
        <v>11</v>
      </c>
      <c r="E110" s="56" t="s">
        <v>123</v>
      </c>
    </row>
    <row r="111" spans="1:5" ht="13.95" customHeight="1" x14ac:dyDescent="0.3">
      <c r="A111" s="43" t="s">
        <v>124</v>
      </c>
      <c r="B111" s="26">
        <v>3352.88</v>
      </c>
      <c r="C111" s="27">
        <v>7286</v>
      </c>
      <c r="D111" s="28" t="s">
        <v>11</v>
      </c>
      <c r="E111" s="29" t="s">
        <v>125</v>
      </c>
    </row>
    <row r="112" spans="1:5" ht="13.95" customHeight="1" x14ac:dyDescent="0.3">
      <c r="A112" s="43"/>
      <c r="B112" s="50"/>
      <c r="C112" s="27"/>
      <c r="D112" s="28"/>
      <c r="E112" s="29"/>
    </row>
    <row r="113" spans="1:5" ht="13.95" customHeight="1" x14ac:dyDescent="0.3">
      <c r="A113" s="15" t="s">
        <v>126</v>
      </c>
      <c r="B113" s="57">
        <f>SUM(B114:B115)</f>
        <v>0</v>
      </c>
      <c r="C113" s="17"/>
      <c r="D113" s="18"/>
      <c r="E113" s="19"/>
    </row>
    <row r="114" spans="1:5" ht="13.95" customHeight="1" x14ac:dyDescent="0.3">
      <c r="A114" s="34"/>
      <c r="B114" s="32"/>
      <c r="C114" s="27"/>
      <c r="D114" s="28"/>
      <c r="E114" s="29"/>
    </row>
    <row r="115" spans="1:5" ht="13.95" customHeight="1" x14ac:dyDescent="0.3">
      <c r="A115" s="34"/>
      <c r="B115" s="32"/>
      <c r="C115" s="27"/>
      <c r="D115" s="28"/>
      <c r="E115" s="29"/>
    </row>
    <row r="116" spans="1:5" ht="13.95" customHeight="1" x14ac:dyDescent="0.3">
      <c r="A116" s="15" t="s">
        <v>127</v>
      </c>
      <c r="B116" s="57">
        <f>SUM(B117:B119)</f>
        <v>1478.7</v>
      </c>
      <c r="C116" s="17"/>
      <c r="D116" s="18"/>
      <c r="E116" s="19"/>
    </row>
    <row r="117" spans="1:5" ht="13.95" customHeight="1" x14ac:dyDescent="0.3">
      <c r="A117" s="34" t="s">
        <v>128</v>
      </c>
      <c r="B117" s="30">
        <v>1478.7</v>
      </c>
      <c r="C117" s="27">
        <v>7290</v>
      </c>
      <c r="D117" s="28" t="s">
        <v>19</v>
      </c>
      <c r="E117" s="29" t="s">
        <v>129</v>
      </c>
    </row>
    <row r="118" spans="1:5" ht="13.95" customHeight="1" x14ac:dyDescent="0.3">
      <c r="A118" s="34"/>
      <c r="B118" s="32"/>
      <c r="C118" s="27"/>
      <c r="D118" s="28"/>
      <c r="E118" s="29"/>
    </row>
    <row r="119" spans="1:5" ht="13.95" customHeight="1" x14ac:dyDescent="0.3">
      <c r="A119" s="33"/>
      <c r="B119" s="30"/>
      <c r="C119" s="40"/>
      <c r="D119" s="49"/>
      <c r="E119" s="58"/>
    </row>
    <row r="120" spans="1:5" ht="13.95" customHeight="1" x14ac:dyDescent="0.3">
      <c r="A120" s="122" t="s">
        <v>130</v>
      </c>
      <c r="B120" s="100">
        <f>SUM(B121,B125)</f>
        <v>12349.62</v>
      </c>
      <c r="C120" s="99"/>
      <c r="D120" s="101"/>
      <c r="E120" s="123"/>
    </row>
    <row r="121" spans="1:5" ht="13.95" customHeight="1" x14ac:dyDescent="0.3">
      <c r="A121" s="15" t="s">
        <v>131</v>
      </c>
      <c r="B121" s="16">
        <f>SUM(B122:B123)</f>
        <v>36</v>
      </c>
      <c r="C121" s="17"/>
      <c r="D121" s="18"/>
      <c r="E121" s="19"/>
    </row>
    <row r="122" spans="1:5" ht="13.95" customHeight="1" x14ac:dyDescent="0.3">
      <c r="A122" s="34" t="s">
        <v>132</v>
      </c>
      <c r="B122" s="30">
        <v>36</v>
      </c>
      <c r="C122" s="27">
        <v>7279</v>
      </c>
      <c r="D122" s="28" t="s">
        <v>11</v>
      </c>
      <c r="E122" s="29" t="s">
        <v>133</v>
      </c>
    </row>
    <row r="123" spans="1:5" ht="13.95" customHeight="1" x14ac:dyDescent="0.3">
      <c r="A123" s="33"/>
      <c r="B123" s="30"/>
      <c r="C123" s="40"/>
      <c r="D123" s="49"/>
      <c r="E123" s="42"/>
    </row>
    <row r="124" spans="1:5" ht="13.95" customHeight="1" x14ac:dyDescent="0.3">
      <c r="A124" s="33"/>
      <c r="B124" s="30"/>
      <c r="C124" s="40"/>
      <c r="D124" s="49"/>
      <c r="E124" s="42"/>
    </row>
    <row r="125" spans="1:5" ht="13.95" customHeight="1" x14ac:dyDescent="0.3">
      <c r="A125" s="15" t="s">
        <v>134</v>
      </c>
      <c r="B125" s="16">
        <f>SUM(B126:B129)</f>
        <v>12313.62</v>
      </c>
      <c r="C125" s="17"/>
      <c r="D125" s="18"/>
      <c r="E125" s="19"/>
    </row>
    <row r="126" spans="1:5" ht="13.95" customHeight="1" x14ac:dyDescent="0.3">
      <c r="A126" s="59" t="s">
        <v>135</v>
      </c>
      <c r="B126" s="30">
        <v>11633.62</v>
      </c>
      <c r="C126" s="40">
        <v>7298</v>
      </c>
      <c r="D126" s="49" t="s">
        <v>19</v>
      </c>
      <c r="E126" s="42" t="s">
        <v>136</v>
      </c>
    </row>
    <row r="127" spans="1:5" ht="13.95" customHeight="1" x14ac:dyDescent="0.3">
      <c r="A127" s="34" t="s">
        <v>137</v>
      </c>
      <c r="B127" s="30">
        <v>680</v>
      </c>
      <c r="C127" s="40">
        <v>7291</v>
      </c>
      <c r="D127" s="49" t="s">
        <v>11</v>
      </c>
      <c r="E127" s="42" t="s">
        <v>138</v>
      </c>
    </row>
    <row r="128" spans="1:5" ht="13.95" customHeight="1" x14ac:dyDescent="0.3">
      <c r="A128" s="33"/>
      <c r="B128" s="30"/>
      <c r="C128" s="40"/>
      <c r="D128" s="49"/>
      <c r="E128" s="42"/>
    </row>
    <row r="129" spans="1:5" ht="13.95" customHeight="1" x14ac:dyDescent="0.3">
      <c r="A129" s="33"/>
      <c r="B129" s="30"/>
      <c r="C129" s="40"/>
      <c r="D129" s="49"/>
      <c r="E129" s="42"/>
    </row>
    <row r="130" spans="1:5" ht="13.95" customHeight="1" x14ac:dyDescent="0.3">
      <c r="A130" s="122" t="s">
        <v>139</v>
      </c>
      <c r="B130" s="100">
        <f>SUM(B131,B133,B136,B139)</f>
        <v>33180.61</v>
      </c>
      <c r="C130" s="99"/>
      <c r="D130" s="101"/>
      <c r="E130" s="123"/>
    </row>
    <row r="131" spans="1:5" ht="13.95" customHeight="1" x14ac:dyDescent="0.3">
      <c r="A131" s="15" t="s">
        <v>140</v>
      </c>
      <c r="B131" s="16">
        <f>SUM(B132)</f>
        <v>0</v>
      </c>
      <c r="C131" s="17"/>
      <c r="D131" s="18"/>
      <c r="E131" s="19"/>
    </row>
    <row r="132" spans="1:5" ht="13.95" customHeight="1" x14ac:dyDescent="0.3">
      <c r="A132" s="33"/>
      <c r="B132" s="108"/>
      <c r="C132" s="40"/>
      <c r="D132" s="49"/>
      <c r="E132" s="58"/>
    </row>
    <row r="133" spans="1:5" ht="13.95" customHeight="1" x14ac:dyDescent="0.3">
      <c r="A133" s="15" t="s">
        <v>141</v>
      </c>
      <c r="B133" s="16">
        <f>SUM(B134:B135)</f>
        <v>189.75</v>
      </c>
      <c r="C133" s="17"/>
      <c r="D133" s="18"/>
      <c r="E133" s="19"/>
    </row>
    <row r="134" spans="1:5" ht="13.95" customHeight="1" x14ac:dyDescent="0.3">
      <c r="A134" s="130" t="s">
        <v>142</v>
      </c>
      <c r="B134" s="109">
        <v>189.75</v>
      </c>
      <c r="C134" s="110">
        <v>7280</v>
      </c>
      <c r="D134" s="111" t="s">
        <v>19</v>
      </c>
      <c r="E134" s="131" t="s">
        <v>143</v>
      </c>
    </row>
    <row r="135" spans="1:5" ht="13.95" customHeight="1" x14ac:dyDescent="0.3">
      <c r="A135" s="33"/>
      <c r="B135" s="30"/>
      <c r="C135" s="40"/>
      <c r="D135" s="49"/>
      <c r="E135" s="42"/>
    </row>
    <row r="136" spans="1:5" ht="13.95" customHeight="1" x14ac:dyDescent="0.3">
      <c r="A136" s="15" t="s">
        <v>144</v>
      </c>
      <c r="B136" s="16">
        <f>SUM(B137:B138)</f>
        <v>173</v>
      </c>
      <c r="C136" s="17"/>
      <c r="D136" s="18"/>
      <c r="E136" s="19"/>
    </row>
    <row r="137" spans="1:5" ht="13.95" customHeight="1" x14ac:dyDescent="0.3">
      <c r="A137" s="51" t="s">
        <v>145</v>
      </c>
      <c r="B137" s="60">
        <v>173</v>
      </c>
      <c r="C137" s="61">
        <v>7293</v>
      </c>
      <c r="D137" s="62" t="s">
        <v>47</v>
      </c>
      <c r="E137" s="63" t="s">
        <v>47</v>
      </c>
    </row>
    <row r="138" spans="1:5" ht="13.95" customHeight="1" x14ac:dyDescent="0.3">
      <c r="A138" s="20"/>
      <c r="B138" s="32"/>
      <c r="C138" s="22"/>
      <c r="D138" s="31"/>
      <c r="E138" s="23"/>
    </row>
    <row r="139" spans="1:5" ht="13.95" customHeight="1" x14ac:dyDescent="0.3">
      <c r="A139" s="15" t="s">
        <v>146</v>
      </c>
      <c r="B139" s="16">
        <f>SUM(B140:B142)</f>
        <v>32817.86</v>
      </c>
      <c r="C139" s="17"/>
      <c r="D139" s="18"/>
      <c r="E139" s="19"/>
    </row>
    <row r="140" spans="1:5" ht="13.95" customHeight="1" x14ac:dyDescent="0.3">
      <c r="A140" s="34" t="s">
        <v>147</v>
      </c>
      <c r="B140" s="50">
        <v>1493</v>
      </c>
      <c r="C140" s="37"/>
      <c r="D140" s="28"/>
      <c r="E140" s="39"/>
    </row>
    <row r="141" spans="1:5" ht="13.95" customHeight="1" x14ac:dyDescent="0.3">
      <c r="A141" s="34" t="s">
        <v>148</v>
      </c>
      <c r="B141" s="50">
        <v>84</v>
      </c>
      <c r="C141" s="27">
        <v>43805</v>
      </c>
      <c r="D141" s="28"/>
      <c r="E141" s="39"/>
    </row>
    <row r="142" spans="1:5" ht="13.95" customHeight="1" x14ac:dyDescent="0.3">
      <c r="A142" s="130" t="s">
        <v>149</v>
      </c>
      <c r="B142" s="112">
        <v>31240.86</v>
      </c>
      <c r="C142" s="27"/>
      <c r="D142" s="28"/>
      <c r="E142" s="39"/>
    </row>
    <row r="143" spans="1:5" ht="13.95" customHeight="1" x14ac:dyDescent="0.3">
      <c r="A143" s="122" t="s">
        <v>150</v>
      </c>
      <c r="B143" s="100">
        <f>SUM(B144:B145)</f>
        <v>0</v>
      </c>
      <c r="C143" s="99"/>
      <c r="D143" s="101"/>
      <c r="E143" s="123"/>
    </row>
    <row r="144" spans="1:5" s="64" customFormat="1" ht="13.95" customHeight="1" x14ac:dyDescent="0.3">
      <c r="A144" s="34" t="s">
        <v>151</v>
      </c>
      <c r="B144" s="32"/>
      <c r="C144" s="27"/>
      <c r="D144" s="66"/>
      <c r="E144" s="29"/>
    </row>
    <row r="145" spans="1:5" ht="13.95" customHeight="1" x14ac:dyDescent="0.3">
      <c r="A145" s="34"/>
      <c r="B145" s="32"/>
      <c r="C145" s="27"/>
      <c r="D145" s="66"/>
      <c r="E145" s="29"/>
    </row>
    <row r="146" spans="1:5" ht="13.95" customHeight="1" x14ac:dyDescent="0.3">
      <c r="A146" s="122" t="s">
        <v>152</v>
      </c>
      <c r="B146" s="100">
        <f>SUM(B147:B148)</f>
        <v>0</v>
      </c>
      <c r="C146" s="99"/>
      <c r="D146" s="101"/>
      <c r="E146" s="123"/>
    </row>
    <row r="147" spans="1:5" ht="13.95" customHeight="1" x14ac:dyDescent="0.3">
      <c r="A147" s="33"/>
      <c r="B147" s="30"/>
      <c r="C147" s="40"/>
      <c r="D147" s="49"/>
      <c r="E147" s="42"/>
    </row>
    <row r="148" spans="1:5" ht="13.95" customHeight="1" x14ac:dyDescent="0.3">
      <c r="A148" s="33"/>
      <c r="B148" s="30"/>
      <c r="C148" s="40"/>
      <c r="D148" s="49"/>
      <c r="E148" s="42"/>
    </row>
    <row r="149" spans="1:5" ht="13.95" customHeight="1" x14ac:dyDescent="0.3">
      <c r="A149" s="33"/>
      <c r="B149" s="30"/>
      <c r="C149" s="40"/>
      <c r="D149" s="49"/>
      <c r="E149" s="42"/>
    </row>
    <row r="150" spans="1:5" ht="13.95" customHeight="1" x14ac:dyDescent="0.3">
      <c r="A150" s="122" t="s">
        <v>153</v>
      </c>
      <c r="B150" s="100">
        <f>SUM(B151:B152)</f>
        <v>0</v>
      </c>
      <c r="C150" s="99"/>
      <c r="D150" s="101"/>
      <c r="E150" s="123"/>
    </row>
    <row r="151" spans="1:5" ht="13.95" customHeight="1" x14ac:dyDescent="0.3">
      <c r="A151" s="33"/>
      <c r="B151" s="30"/>
      <c r="C151" s="40"/>
      <c r="D151" s="49"/>
      <c r="E151" s="42"/>
    </row>
    <row r="152" spans="1:5" ht="13.95" customHeight="1" x14ac:dyDescent="0.3">
      <c r="A152" s="34"/>
      <c r="B152" s="32"/>
      <c r="C152" s="27"/>
      <c r="D152" s="66"/>
      <c r="E152" s="29"/>
    </row>
    <row r="153" spans="1:5" ht="13.95" customHeight="1" x14ac:dyDescent="0.3">
      <c r="A153" s="122" t="s">
        <v>154</v>
      </c>
      <c r="B153" s="100">
        <f>SUM(B154:B162)</f>
        <v>116029.8</v>
      </c>
      <c r="C153" s="99"/>
      <c r="D153" s="101"/>
      <c r="E153" s="123"/>
    </row>
    <row r="154" spans="1:5" ht="13.95" customHeight="1" x14ac:dyDescent="0.3">
      <c r="A154" s="34" t="s">
        <v>155</v>
      </c>
      <c r="B154" s="30">
        <v>459.8</v>
      </c>
      <c r="C154" s="27">
        <v>7304</v>
      </c>
      <c r="D154" s="28" t="s">
        <v>11</v>
      </c>
      <c r="E154" s="29" t="s">
        <v>156</v>
      </c>
    </row>
    <row r="155" spans="1:5" ht="13.95" customHeight="1" x14ac:dyDescent="0.3">
      <c r="A155" s="34" t="s">
        <v>157</v>
      </c>
      <c r="B155" s="30">
        <v>27900</v>
      </c>
      <c r="C155" s="27">
        <v>7279</v>
      </c>
      <c r="D155" s="66" t="s">
        <v>11</v>
      </c>
      <c r="E155" s="29" t="s">
        <v>158</v>
      </c>
    </row>
    <row r="156" spans="1:5" ht="13.95" customHeight="1" x14ac:dyDescent="0.3">
      <c r="A156" s="34" t="s">
        <v>159</v>
      </c>
      <c r="B156" s="30">
        <v>9500</v>
      </c>
      <c r="C156" s="27">
        <v>7297</v>
      </c>
      <c r="D156" s="66" t="s">
        <v>11</v>
      </c>
      <c r="E156" s="29" t="s">
        <v>160</v>
      </c>
    </row>
    <row r="157" spans="1:5" ht="13.95" customHeight="1" x14ac:dyDescent="0.3">
      <c r="A157" s="34" t="s">
        <v>161</v>
      </c>
      <c r="B157" s="30">
        <v>5800</v>
      </c>
      <c r="C157" s="27">
        <v>7301</v>
      </c>
      <c r="D157" s="66" t="s">
        <v>11</v>
      </c>
      <c r="E157" s="29" t="s">
        <v>162</v>
      </c>
    </row>
    <row r="158" spans="1:5" ht="13.95" customHeight="1" x14ac:dyDescent="0.3">
      <c r="A158" s="34" t="s">
        <v>163</v>
      </c>
      <c r="B158" s="30">
        <v>18770</v>
      </c>
      <c r="C158" s="27">
        <v>7286</v>
      </c>
      <c r="D158" s="66" t="s">
        <v>11</v>
      </c>
      <c r="E158" s="29" t="s">
        <v>164</v>
      </c>
    </row>
    <row r="159" spans="1:5" ht="13.95" customHeight="1" x14ac:dyDescent="0.3">
      <c r="A159" s="34" t="s">
        <v>165</v>
      </c>
      <c r="B159" s="30">
        <v>49600</v>
      </c>
      <c r="C159" s="27">
        <v>7279</v>
      </c>
      <c r="D159" s="66" t="s">
        <v>11</v>
      </c>
      <c r="E159" s="29" t="s">
        <v>166</v>
      </c>
    </row>
    <row r="160" spans="1:5" ht="13.95" customHeight="1" x14ac:dyDescent="0.3">
      <c r="A160" s="34" t="s">
        <v>167</v>
      </c>
      <c r="B160" s="30">
        <v>4000</v>
      </c>
      <c r="C160" s="27">
        <v>7297</v>
      </c>
      <c r="D160" s="66" t="s">
        <v>11</v>
      </c>
      <c r="E160" s="29" t="s">
        <v>42</v>
      </c>
    </row>
    <row r="161" spans="1:5" ht="13.95" customHeight="1" x14ac:dyDescent="0.3">
      <c r="A161" s="34"/>
      <c r="B161" s="32"/>
      <c r="C161" s="27"/>
      <c r="D161" s="66"/>
      <c r="E161" s="29"/>
    </row>
    <row r="162" spans="1:5" ht="13.95" customHeight="1" x14ac:dyDescent="0.3">
      <c r="A162" s="34"/>
      <c r="B162" s="32"/>
      <c r="C162" s="27"/>
      <c r="D162" s="66"/>
      <c r="E162" s="29"/>
    </row>
    <row r="163" spans="1:5" ht="13.95" customHeight="1" x14ac:dyDescent="0.3">
      <c r="A163" s="122" t="s">
        <v>168</v>
      </c>
      <c r="B163" s="100">
        <f>SUM(B164:B166)</f>
        <v>452.48</v>
      </c>
      <c r="C163" s="99"/>
      <c r="D163" s="101"/>
      <c r="E163" s="123"/>
    </row>
    <row r="164" spans="1:5" ht="13.95" customHeight="1" x14ac:dyDescent="0.3">
      <c r="A164" s="33" t="s">
        <v>169</v>
      </c>
      <c r="B164" s="30">
        <v>202.48</v>
      </c>
      <c r="C164" s="40">
        <v>7293</v>
      </c>
      <c r="D164" s="49" t="s">
        <v>170</v>
      </c>
      <c r="E164" s="42" t="s">
        <v>171</v>
      </c>
    </row>
    <row r="165" spans="1:5" ht="13.95" customHeight="1" x14ac:dyDescent="0.3">
      <c r="A165" s="34" t="s">
        <v>172</v>
      </c>
      <c r="B165" s="30">
        <v>250</v>
      </c>
      <c r="C165" s="27">
        <v>7284</v>
      </c>
      <c r="D165" s="28" t="s">
        <v>11</v>
      </c>
      <c r="E165" s="29" t="s">
        <v>173</v>
      </c>
    </row>
    <row r="166" spans="1:5" ht="13.95" customHeight="1" x14ac:dyDescent="0.3">
      <c r="A166" s="34"/>
      <c r="B166" s="113"/>
      <c r="C166" s="27"/>
      <c r="D166" s="28"/>
      <c r="E166" s="29"/>
    </row>
    <row r="167" spans="1:5" ht="13.95" customHeight="1" x14ac:dyDescent="0.3">
      <c r="A167" s="128" t="s">
        <v>174</v>
      </c>
      <c r="B167" s="100">
        <f>SUM(B7,B43,B74,B120,B130,B143,B146,B150,B153,B163)</f>
        <v>631549.16</v>
      </c>
      <c r="C167" s="107"/>
      <c r="D167" s="106"/>
      <c r="E167" s="129"/>
    </row>
    <row r="168" spans="1:5" ht="13.95" customHeight="1" x14ac:dyDescent="0.3">
      <c r="A168" s="132"/>
      <c r="B168" s="115"/>
      <c r="C168" s="116"/>
      <c r="D168" s="114"/>
      <c r="E168" s="133"/>
    </row>
    <row r="169" spans="1:5" ht="13.95" customHeight="1" x14ac:dyDescent="0.3">
      <c r="A169" s="128" t="s">
        <v>175</v>
      </c>
      <c r="B169" s="100">
        <f>SUM(B170:B175)</f>
        <v>602743.54</v>
      </c>
      <c r="C169" s="107"/>
      <c r="D169" s="106"/>
      <c r="E169" s="129"/>
    </row>
    <row r="170" spans="1:5" ht="13.95" customHeight="1" x14ac:dyDescent="0.3">
      <c r="A170" s="67" t="s">
        <v>176</v>
      </c>
      <c r="B170" s="68">
        <v>120000</v>
      </c>
      <c r="C170" s="69">
        <v>7279</v>
      </c>
      <c r="D170" s="70" t="s">
        <v>11</v>
      </c>
      <c r="E170" s="71" t="s">
        <v>177</v>
      </c>
    </row>
    <row r="171" spans="1:5" ht="13.95" customHeight="1" x14ac:dyDescent="0.3">
      <c r="A171" s="67" t="s">
        <v>178</v>
      </c>
      <c r="B171" s="117">
        <v>150000</v>
      </c>
      <c r="C171" s="69">
        <v>7285</v>
      </c>
      <c r="D171" s="70" t="s">
        <v>11</v>
      </c>
      <c r="E171" s="71" t="s">
        <v>177</v>
      </c>
    </row>
    <row r="172" spans="1:5" ht="13.95" customHeight="1" x14ac:dyDescent="0.3">
      <c r="A172" s="67" t="s">
        <v>179</v>
      </c>
      <c r="B172" s="117">
        <v>22743.54</v>
      </c>
      <c r="C172" s="74">
        <v>7294</v>
      </c>
      <c r="D172" s="70" t="s">
        <v>11</v>
      </c>
      <c r="E172" s="71" t="s">
        <v>177</v>
      </c>
    </row>
    <row r="173" spans="1:5" ht="13.95" customHeight="1" x14ac:dyDescent="0.3">
      <c r="A173" s="67" t="s">
        <v>180</v>
      </c>
      <c r="B173" s="117">
        <v>120000</v>
      </c>
      <c r="C173" s="74">
        <v>7294</v>
      </c>
      <c r="D173" s="70" t="s">
        <v>11</v>
      </c>
      <c r="E173" s="71" t="s">
        <v>177</v>
      </c>
    </row>
    <row r="174" spans="1:5" ht="13.95" customHeight="1" x14ac:dyDescent="0.3">
      <c r="A174" s="72" t="s">
        <v>181</v>
      </c>
      <c r="B174" s="73">
        <v>190000</v>
      </c>
      <c r="C174" s="74">
        <v>7304</v>
      </c>
      <c r="D174" s="77" t="s">
        <v>11</v>
      </c>
      <c r="E174" s="75" t="s">
        <v>177</v>
      </c>
    </row>
    <row r="175" spans="1:5" ht="13.95" customHeight="1" x14ac:dyDescent="0.3">
      <c r="A175" s="76"/>
      <c r="B175" s="73"/>
      <c r="C175" s="74"/>
      <c r="D175" s="77"/>
      <c r="E175" s="75"/>
    </row>
    <row r="176" spans="1:5" ht="13.95" customHeight="1" x14ac:dyDescent="0.3">
      <c r="A176" s="128" t="s">
        <v>182</v>
      </c>
      <c r="B176" s="100">
        <f>SUM(B177:B178)</f>
        <v>105621.10000000009</v>
      </c>
      <c r="C176" s="107"/>
      <c r="D176" s="106"/>
      <c r="E176" s="129"/>
    </row>
    <row r="177" spans="1:5" ht="13.95" customHeight="1" x14ac:dyDescent="0.3">
      <c r="A177" s="78" t="s">
        <v>183</v>
      </c>
      <c r="B177" s="68">
        <f>'[1]NOV 2019'!B186</f>
        <v>105621.10000000009</v>
      </c>
      <c r="C177" s="69"/>
      <c r="D177" s="70" t="s">
        <v>184</v>
      </c>
      <c r="E177" s="71" t="s">
        <v>185</v>
      </c>
    </row>
    <row r="178" spans="1:5" ht="13.95" customHeight="1" x14ac:dyDescent="0.3">
      <c r="A178" s="78"/>
      <c r="B178" s="68"/>
      <c r="C178" s="69"/>
      <c r="D178" s="70"/>
      <c r="E178" s="71"/>
    </row>
    <row r="179" spans="1:5" ht="13.95" customHeight="1" x14ac:dyDescent="0.3">
      <c r="A179" s="78"/>
      <c r="B179" s="68"/>
      <c r="C179" s="69"/>
      <c r="D179" s="70"/>
      <c r="E179" s="71"/>
    </row>
    <row r="180" spans="1:5" ht="13.95" customHeight="1" thickBot="1" x14ac:dyDescent="0.35">
      <c r="A180" s="134" t="s">
        <v>186</v>
      </c>
      <c r="B180" s="135">
        <f>B169+B176-B167</f>
        <v>76815.480000000098</v>
      </c>
      <c r="C180" s="136"/>
      <c r="D180" s="137"/>
      <c r="E180" s="138"/>
    </row>
    <row r="181" spans="1:5" ht="13.95" customHeight="1" x14ac:dyDescent="0.3">
      <c r="A181" s="95"/>
      <c r="B181" s="96"/>
      <c r="C181" s="97"/>
      <c r="D181" s="98"/>
      <c r="E181" s="82"/>
    </row>
    <row r="182" spans="1:5" ht="13.95" customHeight="1" x14ac:dyDescent="0.3">
      <c r="A182" s="10" t="s">
        <v>187</v>
      </c>
      <c r="B182" s="79"/>
      <c r="C182" s="80"/>
      <c r="D182" s="81"/>
      <c r="E182" s="82"/>
    </row>
    <row r="183" spans="1:5" ht="13.95" customHeight="1" x14ac:dyDescent="0.3">
      <c r="A183" s="83" t="s">
        <v>188</v>
      </c>
      <c r="B183" s="84"/>
      <c r="C183" s="84"/>
      <c r="D183" s="84"/>
      <c r="E183" s="85"/>
    </row>
    <row r="184" spans="1:5" ht="13.95" customHeight="1" x14ac:dyDescent="0.3">
      <c r="A184" s="86" t="s">
        <v>189</v>
      </c>
      <c r="B184" s="87"/>
      <c r="C184" s="87"/>
      <c r="D184" s="87"/>
      <c r="E184" s="88"/>
    </row>
    <row r="185" spans="1:5" ht="13.95" customHeight="1" thickBot="1" x14ac:dyDescent="0.35">
      <c r="A185" s="89" t="s">
        <v>190</v>
      </c>
      <c r="B185" s="90"/>
      <c r="C185" s="90"/>
      <c r="D185" s="90"/>
      <c r="E185" s="91"/>
    </row>
    <row r="186" spans="1:5" ht="13.95" customHeight="1" x14ac:dyDescent="0.3"/>
    <row r="187" spans="1:5" ht="13.95" customHeight="1" x14ac:dyDescent="0.3"/>
  </sheetData>
  <mergeCells count="4">
    <mergeCell ref="A4:E4"/>
    <mergeCell ref="A183:E183"/>
    <mergeCell ref="A184:E184"/>
    <mergeCell ref="A185:E185"/>
  </mergeCells>
  <pageMargins left="0.511811024" right="0.511811024" top="0.78740157499999996" bottom="0.78740157499999996" header="0.31496062000000002" footer="0.3149606200000000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2023-02-02T21:38:46Z</cp:lastPrinted>
  <dcterms:created xsi:type="dcterms:W3CDTF">2023-02-02T21:37:03Z</dcterms:created>
  <dcterms:modified xsi:type="dcterms:W3CDTF">2023-02-02T21:39:14Z</dcterms:modified>
</cp:coreProperties>
</file>