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0\"/>
    </mc:Choice>
  </mc:AlternateContent>
  <xr:revisionPtr revIDLastSave="0" documentId="13_ncr:1_{C8320FE3-B32F-4D29-9371-BFF254FDBBDF}" xr6:coauthVersionLast="47" xr6:coauthVersionMax="47" xr10:uidLastSave="{00000000-0000-0000-0000-000000000000}"/>
  <bookViews>
    <workbookView xWindow="-108" yWindow="-108" windowWidth="23256" windowHeight="12576" xr2:uid="{1D319056-0A11-46FF-B703-63AB8841D6F2}"/>
  </bookViews>
  <sheets>
    <sheet name="Planilha1" sheetId="1" r:id="rId1"/>
  </sheets>
  <externalReferences>
    <externalReference r:id="rId2"/>
  </externalReferences>
  <definedNames>
    <definedName name="_xlnm.Print_Area" localSheetId="0">Planilha1!$A$1:$E$183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6" i="1" l="1"/>
  <c r="B175" i="1" s="1"/>
  <c r="B172" i="1"/>
  <c r="B166" i="1"/>
  <c r="B159" i="1"/>
  <c r="B146" i="1"/>
  <c r="B143" i="1"/>
  <c r="B140" i="1"/>
  <c r="B137" i="1"/>
  <c r="B133" i="1"/>
  <c r="B125" i="1"/>
  <c r="B121" i="1"/>
  <c r="B118" i="1"/>
  <c r="B117" i="1"/>
  <c r="B114" i="1"/>
  <c r="B106" i="1"/>
  <c r="B100" i="1"/>
  <c r="B97" i="1"/>
  <c r="B93" i="1"/>
  <c r="B90" i="1"/>
  <c r="B86" i="1"/>
  <c r="B82" i="1"/>
  <c r="B70" i="1"/>
  <c r="B65" i="1"/>
  <c r="B64" i="1" s="1"/>
  <c r="B61" i="1"/>
  <c r="B58" i="1"/>
  <c r="B40" i="1"/>
  <c r="B39" i="1"/>
  <c r="B31" i="1"/>
  <c r="B17" i="1"/>
  <c r="B8" i="1"/>
  <c r="B7" i="1" s="1"/>
  <c r="B105" i="1" l="1"/>
  <c r="B164" i="1" s="1"/>
  <c r="B178" i="1" s="1"/>
</calcChain>
</file>

<file path=xl/sharedStrings.xml><?xml version="1.0" encoding="utf-8"?>
<sst xmlns="http://schemas.openxmlformats.org/spreadsheetml/2006/main" count="335" uniqueCount="207">
  <si>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</si>
  <si>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</si>
  <si>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DEZEMBRO/2020</t>
  </si>
  <si>
    <t>ITENS DE DESPESAS - DEZEMBRO /2020</t>
  </si>
  <si>
    <t>R$ VALORES</t>
  </si>
  <si>
    <t>DATA  PGT</t>
  </si>
  <si>
    <t>OPERAÇÃO</t>
  </si>
  <si>
    <t>DETALHES</t>
  </si>
  <si>
    <t>1. Pessoal</t>
  </si>
  <si>
    <t>1.1. Salários (CLT)</t>
  </si>
  <si>
    <t>FOLHA  NOVEMBRO/2020</t>
  </si>
  <si>
    <t>TED'S</t>
  </si>
  <si>
    <t xml:space="preserve">PRIMEIRA PARC 13 </t>
  </si>
  <si>
    <t>SEGUNDA PARC 13</t>
  </si>
  <si>
    <t>RESCISAO QUEILA DAS GRAÇAS SILVA MARINHO</t>
  </si>
  <si>
    <t>TED</t>
  </si>
  <si>
    <t>FÉRIAS ANA ELISA MATIOLI DA SILVA</t>
  </si>
  <si>
    <t>FÉRIAS MARIA JOSE PEREIRA VIDAL SALES</t>
  </si>
  <si>
    <t xml:space="preserve">TED </t>
  </si>
  <si>
    <t>RESCISAO LUANA CEZAR CHAVES</t>
  </si>
  <si>
    <t>1.2. Outras Formas de Contratação</t>
  </si>
  <si>
    <t>PEDATELLA NUTRIÇAO EIRELI</t>
  </si>
  <si>
    <t>TRANSF</t>
  </si>
  <si>
    <t>NFSE 017</t>
  </si>
  <si>
    <t>CASTRO ATENDIMENTOS MEDICO ESPECIALIZADO LTDA ME</t>
  </si>
  <si>
    <t>NFSE 056 (RESTANTE DA NF)</t>
  </si>
  <si>
    <t>VILELA CLINICA MEDICA LTDA</t>
  </si>
  <si>
    <t>NF 034</t>
  </si>
  <si>
    <t>PRO-SAÚDE SERVIÇOS MÉDICOS</t>
  </si>
  <si>
    <t>NFSE 118</t>
  </si>
  <si>
    <t>NFSE 117</t>
  </si>
  <si>
    <t>ANDRADE VILELA &amp; SANTOS VILELA LTDA</t>
  </si>
  <si>
    <t>JGS CIRQUEIRA MEDICAL SERVICE LTDA</t>
  </si>
  <si>
    <t>NFSE 024</t>
  </si>
  <si>
    <t>GUARNIÇÃO MEDICINA PREVENTIVA LTDA</t>
  </si>
  <si>
    <t>NFSE 014</t>
  </si>
  <si>
    <t>MMM CONSULTAS MEDICAS EIRELI - 3M CLINIC</t>
  </si>
  <si>
    <t>NFSE 005</t>
  </si>
  <si>
    <t>RODRIGUES E FELIX LTDA ME</t>
  </si>
  <si>
    <t>NFSE 126</t>
  </si>
  <si>
    <t>RHUAN DE SANTANA FERNANDES EIRELI</t>
  </si>
  <si>
    <t>NFSE 013</t>
  </si>
  <si>
    <t>JANAINA ROCHA CARVALHO ME</t>
  </si>
  <si>
    <t>NFSE 003</t>
  </si>
  <si>
    <t xml:space="preserve"> </t>
  </si>
  <si>
    <t>1.3. Encargos/Benefícios</t>
  </si>
  <si>
    <t>FGTS RESCISORIO QUEILA GRAÇAS SILVA MARINHO</t>
  </si>
  <si>
    <t>GUIA</t>
  </si>
  <si>
    <t>FGTS FL 11/2020</t>
  </si>
  <si>
    <t>GPS S FL 11/2020</t>
  </si>
  <si>
    <t>IRRF S FL 11/2020</t>
  </si>
  <si>
    <t>DARF</t>
  </si>
  <si>
    <t>PIS S FL 11/2020</t>
  </si>
  <si>
    <t>GPS S 13/2020</t>
  </si>
  <si>
    <t>2. Mat/Med</t>
  </si>
  <si>
    <t>2.1. Medicamentos</t>
  </si>
  <si>
    <t>ALIANÇA HOSPITALAR LTDA</t>
  </si>
  <si>
    <t>NF 5448</t>
  </si>
  <si>
    <t>PROTEC PROD CIENTIFICOS LTDA</t>
  </si>
  <si>
    <t>15/20/20</t>
  </si>
  <si>
    <t>NF 157916</t>
  </si>
  <si>
    <t>CIRURGICA PINHEIRO LTDA</t>
  </si>
  <si>
    <t>NF 42887</t>
  </si>
  <si>
    <t>LABORTRONICA SERV E COMERCIO LTDA</t>
  </si>
  <si>
    <t>NF 6363</t>
  </si>
  <si>
    <t>HOSPFAR IND E COM DE PROD HOSP AS</t>
  </si>
  <si>
    <t>NF 918401</t>
  </si>
  <si>
    <t xml:space="preserve">CA DISTRIBUIDORA DE PROD HOSP EIRELI </t>
  </si>
  <si>
    <t>NF 20104</t>
  </si>
  <si>
    <t>NF 20101</t>
  </si>
  <si>
    <t>SUPERMEDICA DIST HOSPITALAR EIRELI</t>
  </si>
  <si>
    <t>NF 105365</t>
  </si>
  <si>
    <t>CIENTIFICA MEDICA HOSPITALAR LTDA</t>
  </si>
  <si>
    <t>NF 141233</t>
  </si>
  <si>
    <t>NF 918610</t>
  </si>
  <si>
    <t>NF 20150</t>
  </si>
  <si>
    <t>NF 105525</t>
  </si>
  <si>
    <t>CCAF COM MEDIC E MAT HOSP EIRELI ME</t>
  </si>
  <si>
    <t>NF 3029</t>
  </si>
  <si>
    <t>NF 3033</t>
  </si>
  <si>
    <t>NF 7861</t>
  </si>
  <si>
    <t xml:space="preserve">ATIVA COMERCIAL HOSPITALAR LTDA </t>
  </si>
  <si>
    <t>NF 217706</t>
  </si>
  <si>
    <t>2.2. Materais Hospitalares</t>
  </si>
  <si>
    <t>NOVO TOQUE INDUSTRIA E COMERCIO LTDA</t>
  </si>
  <si>
    <t>NF 5361 (restante)</t>
  </si>
  <si>
    <t>2.3 Gases Medicinais</t>
  </si>
  <si>
    <t>MERCADAO DOS PARAFUSOS SMA LTDA</t>
  </si>
  <si>
    <t>NF 387</t>
  </si>
  <si>
    <t>3. Materais Diversos</t>
  </si>
  <si>
    <t>3.1. Materiais de Higienização</t>
  </si>
  <si>
    <t>ALDELICIA LOPES CHAVES - MERCEARIA PREÇO BAIXO</t>
  </si>
  <si>
    <t>NF 727</t>
  </si>
  <si>
    <t>NF 732</t>
  </si>
  <si>
    <t>NF 734</t>
  </si>
  <si>
    <t>3.2. Materiais / Gêneros Alimentícios</t>
  </si>
  <si>
    <t>NF 725</t>
  </si>
  <si>
    <t xml:space="preserve">LEIDIANNY DE OLIVEIRA MORAES ABREU EIRELI </t>
  </si>
  <si>
    <t>NF 021</t>
  </si>
  <si>
    <t>NF 022</t>
  </si>
  <si>
    <t>NF 731</t>
  </si>
  <si>
    <t>VANDEIR ALVES NOGUEIRA ME</t>
  </si>
  <si>
    <t>NF 519</t>
  </si>
  <si>
    <t>ROGERIO DOS SANTOS ROQUE ME</t>
  </si>
  <si>
    <t>NF 788</t>
  </si>
  <si>
    <t>NF 023</t>
  </si>
  <si>
    <t>NF 024</t>
  </si>
  <si>
    <t>NF 733</t>
  </si>
  <si>
    <t>NF 025</t>
  </si>
  <si>
    <t>3.3. Material Expediente</t>
  </si>
  <si>
    <t>PAPELARIA E LIVRARIA UNIVERSO EIRELI EPP</t>
  </si>
  <si>
    <t>NF 31389</t>
  </si>
  <si>
    <t>GRAFICA MARQUES LTDA</t>
  </si>
  <si>
    <t>NF 6753</t>
  </si>
  <si>
    <t>3.4. Material Divulgação</t>
  </si>
  <si>
    <t>EDN UTIL DOM IMP E EXP EIRELI ME - BIG LAR</t>
  </si>
  <si>
    <t>NF 16450</t>
  </si>
  <si>
    <t>JOSE CARLOS TELES DA ROCHA - ROCHA UNIFORMES</t>
  </si>
  <si>
    <t>NF 018</t>
  </si>
  <si>
    <t>3.5. Material Permanente</t>
  </si>
  <si>
    <t>3.6. Combustível</t>
  </si>
  <si>
    <t>COMERCIAL DE DERIVADOS DE PETROLEO JOTTAS LTDA</t>
  </si>
  <si>
    <t>NF 26892</t>
  </si>
  <si>
    <t>COMERCIAL DE DERIVADOS DE PETROLEO JOTAS LTDA</t>
  </si>
  <si>
    <t>NF 8094</t>
  </si>
  <si>
    <t>3.7. GLP</t>
  </si>
  <si>
    <t>3.8. Material de Lavanderia</t>
  </si>
  <si>
    <t>R7 COMERCIO DE PRODUTOS DE HIG EIRELI EPP</t>
  </si>
  <si>
    <t>NF 19376 ( 2X2 PARCELA)</t>
  </si>
  <si>
    <t>LMA COMERCIO E SERVIÇOS EIRELI ME</t>
  </si>
  <si>
    <t>NF 11840 (1X2 PARCELA)</t>
  </si>
  <si>
    <t>NF 11840 (2X2 PARCELA)</t>
  </si>
  <si>
    <t>4. Manutenção</t>
  </si>
  <si>
    <t>4.1. Materiais de Manutenção</t>
  </si>
  <si>
    <t>FURUYA MAT P CONSTRUÇAO LTDA</t>
  </si>
  <si>
    <t xml:space="preserve">TRANSF </t>
  </si>
  <si>
    <t>NF 36009</t>
  </si>
  <si>
    <t>V DE JESUS VIEIRA EPP</t>
  </si>
  <si>
    <t>NF 3127</t>
  </si>
  <si>
    <t>NOVA FLORESTA COM MAT P C LTDA - CASA CAMPOS</t>
  </si>
  <si>
    <t>NF 3382</t>
  </si>
  <si>
    <t>RIBEIRO NASCIMENTO E COSTA LTDA - LIAUTO</t>
  </si>
  <si>
    <t>NF 10689</t>
  </si>
  <si>
    <t>NF 10913</t>
  </si>
  <si>
    <t>PNEULANDIA COMERCIAL LTDA GYN</t>
  </si>
  <si>
    <t>NF 249058</t>
  </si>
  <si>
    <t>4.2. Serviços de Manutenção</t>
  </si>
  <si>
    <t>5. Seguros / Impostos / Taxas</t>
  </si>
  <si>
    <t>5.1. Seguros (Imóvel e Automóvel)</t>
  </si>
  <si>
    <t>5.2. Taxas e Serviços de Cartório</t>
  </si>
  <si>
    <t xml:space="preserve">CREA - GO CONSELHO REGIONAL DE ENGENHARIA </t>
  </si>
  <si>
    <t>BOLETO</t>
  </si>
  <si>
    <t>5.3. Taxas Impostos</t>
  </si>
  <si>
    <t>ISSQN COMP 01/2020</t>
  </si>
  <si>
    <t>ISSQN COMP 09/2019</t>
  </si>
  <si>
    <t>ISSQN COMP 11/2019</t>
  </si>
  <si>
    <t>ISSQN COMP 12/2019</t>
  </si>
  <si>
    <t>IR S NFSE COMP 11/2020</t>
  </si>
  <si>
    <t>CSRF S NFSE COMP 11/2020</t>
  </si>
  <si>
    <t>5.4. Taxas Bancárias</t>
  </si>
  <si>
    <t>BANCO DO BRASIL DOC/TED ELETRÔNICO</t>
  </si>
  <si>
    <t>TARIFA PACOTES SERVIÇOS</t>
  </si>
  <si>
    <t>6. Telefonia</t>
  </si>
  <si>
    <t>7. Água</t>
  </si>
  <si>
    <t>8. Energia Elétrica</t>
  </si>
  <si>
    <t>9. Prestação de Serviços Terceiros</t>
  </si>
  <si>
    <t>HOTEL SÃO MIGUEL LTDA</t>
  </si>
  <si>
    <t>NFSE 3778</t>
  </si>
  <si>
    <t>LOCALIZA HERTZ RENT A CAR</t>
  </si>
  <si>
    <t>FATURA 410634</t>
  </si>
  <si>
    <t>MJS GONÇALVES CONTABILIDADE EMPRESARIAL</t>
  </si>
  <si>
    <t>NFSE 201</t>
  </si>
  <si>
    <t>NFSE 3841</t>
  </si>
  <si>
    <t>ORBIS GESTAO DE TECNOLIGIA EM SAUDE LTDA</t>
  </si>
  <si>
    <t>NFSE 1818</t>
  </si>
  <si>
    <t>ADM SERVIÇOS E CONSULTORIA LTDA</t>
  </si>
  <si>
    <t>NFSE 035</t>
  </si>
  <si>
    <t>PRO ATIVA CURSOS E RECURSOS HUMANOS LTDA</t>
  </si>
  <si>
    <t>NFSE 041</t>
  </si>
  <si>
    <t>NFSE 036</t>
  </si>
  <si>
    <t xml:space="preserve">DOUGLAS HENRIQUE DE CARVALHO </t>
  </si>
  <si>
    <t>NFSE 034</t>
  </si>
  <si>
    <t>ALLEN DANIEL SOUZA HOLANDA</t>
  </si>
  <si>
    <t>NFSE 028</t>
  </si>
  <si>
    <t>NFSE 204 (PARCELA 1)</t>
  </si>
  <si>
    <t>10. Informática</t>
  </si>
  <si>
    <t>SD DE MEDEIROS E CIA LTDA ME</t>
  </si>
  <si>
    <t>NFSE 31051</t>
  </si>
  <si>
    <t>ATILA BARU SISTEMAS LTDA</t>
  </si>
  <si>
    <t>NFSE 13311</t>
  </si>
  <si>
    <t>NFSE 31935</t>
  </si>
  <si>
    <t>11. TOTAL GLOBAL</t>
  </si>
  <si>
    <t>TOTAL DO REPASSE</t>
  </si>
  <si>
    <t>3º PARC REF NOV/020 (26º REPASSE)</t>
  </si>
  <si>
    <t>TED - 104 0794 11433328000118 FMS SMA</t>
  </si>
  <si>
    <t>4º PARC REF NOV/2020 (26º REPASSE)</t>
  </si>
  <si>
    <t xml:space="preserve"> PARC REF JUL/2019 E AGO/2019</t>
  </si>
  <si>
    <t>1º PARC REF DEZ/2020 (27º REPASSE)</t>
  </si>
  <si>
    <t>2º PARC REF DEZ/2020 (27º REPASSE)</t>
  </si>
  <si>
    <t>12. CRÉDITO - ESTORNO</t>
  </si>
  <si>
    <t>12. SALDO DO MÊS ANTERIOR</t>
  </si>
  <si>
    <t>SALDO CONTA</t>
  </si>
  <si>
    <t>SALDO EM CONTA</t>
  </si>
  <si>
    <t>GOIÂNIA (GO),  31 de  DEZEMBRO DE 2020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</si>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</sst>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 wrapText="1"/>
    </xf>
    <xf numFmtId="165" fontId="2" fillId="0" borderId="9" xfId="0" applyNumberFormat="1" applyFont="1" applyBorder="1" applyAlignment="1">
      <alignment horizontal="right" vertical="top"/>
    </xf>
    <xf numFmtId="164" fontId="2" fillId="4" borderId="9" xfId="0" applyNumberFormat="1" applyFont="1" applyFill="1" applyBorder="1" applyAlignment="1">
      <alignment horizontal="center" vertical="top" wrapText="1"/>
    </xf>
    <xf numFmtId="165" fontId="2" fillId="4" borderId="9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left" vertical="top" wrapText="1"/>
    </xf>
    <xf numFmtId="4" fontId="2" fillId="3" borderId="9" xfId="0" applyNumberFormat="1" applyFont="1" applyFill="1" applyBorder="1" applyAlignment="1">
      <alignment horizontal="right" vertical="top"/>
    </xf>
    <xf numFmtId="164" fontId="2" fillId="3" borderId="9" xfId="0" applyNumberFormat="1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  <xf numFmtId="4" fontId="2" fillId="0" borderId="9" xfId="0" applyNumberFormat="1" applyFont="1" applyBorder="1" applyAlignment="1">
      <alignment horizontal="right" vertical="top"/>
    </xf>
    <xf numFmtId="164" fontId="2" fillId="0" borderId="9" xfId="0" applyNumberFormat="1" applyFont="1" applyBorder="1" applyAlignment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right" vertical="top"/>
      <protection locked="0"/>
    </xf>
    <xf numFmtId="164" fontId="4" fillId="4" borderId="9" xfId="0" applyNumberFormat="1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left" vertical="top"/>
    </xf>
    <xf numFmtId="164" fontId="2" fillId="4" borderId="9" xfId="0" applyNumberFormat="1" applyFont="1" applyFill="1" applyBorder="1" applyAlignment="1">
      <alignment horizontal="center" vertical="top"/>
    </xf>
    <xf numFmtId="16" fontId="2" fillId="4" borderId="9" xfId="0" applyNumberFormat="1" applyFont="1" applyFill="1" applyBorder="1" applyAlignment="1">
      <alignment horizontal="left" vertical="top"/>
    </xf>
    <xf numFmtId="0" fontId="2" fillId="4" borderId="9" xfId="0" applyFont="1" applyFill="1" applyBorder="1" applyAlignment="1">
      <alignment horizontal="left" vertical="top"/>
    </xf>
    <xf numFmtId="4" fontId="4" fillId="4" borderId="9" xfId="0" applyNumberFormat="1" applyFont="1" applyFill="1" applyBorder="1" applyAlignment="1">
      <alignment horizontal="right" vertical="top"/>
    </xf>
    <xf numFmtId="164" fontId="2" fillId="3" borderId="9" xfId="0" applyNumberFormat="1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top"/>
    </xf>
    <xf numFmtId="164" fontId="2" fillId="0" borderId="9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14" fontId="2" fillId="0" borderId="9" xfId="0" applyNumberFormat="1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left" vertical="top"/>
    </xf>
    <xf numFmtId="4" fontId="2" fillId="4" borderId="9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165" fontId="4" fillId="0" borderId="0" xfId="0" applyNumberFormat="1" applyFont="1" applyAlignment="1">
      <alignment vertical="top"/>
    </xf>
    <xf numFmtId="164" fontId="4" fillId="4" borderId="9" xfId="0" applyNumberFormat="1" applyFont="1" applyFill="1" applyBorder="1" applyAlignment="1">
      <alignment horizontal="left" vertical="top"/>
    </xf>
    <xf numFmtId="4" fontId="2" fillId="4" borderId="9" xfId="0" applyNumberFormat="1" applyFont="1" applyFill="1" applyBorder="1" applyAlignment="1" applyProtection="1">
      <alignment horizontal="right" vertical="top"/>
      <protection locked="0"/>
    </xf>
    <xf numFmtId="4" fontId="2" fillId="0" borderId="9" xfId="0" applyNumberFormat="1" applyFont="1" applyBorder="1" applyAlignment="1" applyProtection="1">
      <alignment horizontal="right" vertical="top"/>
      <protection locked="0"/>
    </xf>
    <xf numFmtId="164" fontId="4" fillId="4" borderId="9" xfId="0" applyNumberFormat="1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right" vertical="top"/>
    </xf>
    <xf numFmtId="43" fontId="2" fillId="0" borderId="9" xfId="1" applyFont="1" applyFill="1" applyBorder="1" applyAlignment="1">
      <alignment horizontal="right" vertical="top"/>
    </xf>
    <xf numFmtId="43" fontId="2" fillId="0" borderId="9" xfId="1" applyFont="1" applyBorder="1" applyAlignment="1">
      <alignment horizontal="right" vertical="top"/>
    </xf>
    <xf numFmtId="0" fontId="2" fillId="4" borderId="10" xfId="0" applyFont="1" applyFill="1" applyBorder="1" applyAlignment="1">
      <alignment horizontal="left" vertical="top"/>
    </xf>
    <xf numFmtId="0" fontId="2" fillId="4" borderId="0" xfId="0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0" fontId="2" fillId="4" borderId="15" xfId="0" applyFont="1" applyFill="1" applyBorder="1" applyAlignment="1">
      <alignment vertical="top"/>
    </xf>
    <xf numFmtId="0" fontId="2" fillId="0" borderId="10" xfId="0" applyFont="1" applyBorder="1" applyAlignment="1">
      <alignment horizontal="left" vertical="top"/>
    </xf>
    <xf numFmtId="43" fontId="2" fillId="0" borderId="9" xfId="1" applyFont="1" applyFill="1" applyBorder="1" applyAlignment="1">
      <alignment horizontal="right"/>
    </xf>
    <xf numFmtId="0" fontId="2" fillId="0" borderId="15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3" fillId="5" borderId="15" xfId="0" applyFont="1" applyFill="1" applyBorder="1" applyAlignment="1">
      <alignment horizontal="left" vertical="top" wrapText="1"/>
    </xf>
    <xf numFmtId="4" fontId="3" fillId="5" borderId="9" xfId="0" applyNumberFormat="1" applyFont="1" applyFill="1" applyBorder="1" applyAlignment="1">
      <alignment horizontal="right" vertical="top"/>
    </xf>
    <xf numFmtId="164" fontId="3" fillId="5" borderId="9" xfId="0" applyNumberFormat="1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9" xfId="0" applyNumberFormat="1" applyFont="1" applyFill="1" applyBorder="1" applyAlignment="1">
      <alignment horizontal="center" vertical="top"/>
    </xf>
    <xf numFmtId="4" fontId="3" fillId="2" borderId="9" xfId="0" applyNumberFormat="1" applyFont="1" applyFill="1" applyBorder="1" applyAlignment="1">
      <alignment horizontal="right" vertical="top"/>
    </xf>
    <xf numFmtId="0" fontId="3" fillId="2" borderId="9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 wrapText="1"/>
    </xf>
    <xf numFmtId="164" fontId="3" fillId="2" borderId="9" xfId="0" applyNumberFormat="1" applyFont="1" applyFill="1" applyBorder="1" applyAlignment="1">
      <alignment horizontal="center" vertical="top" wrapText="1"/>
    </xf>
    <xf numFmtId="14" fontId="2" fillId="4" borderId="9" xfId="0" applyNumberFormat="1" applyFont="1" applyFill="1" applyBorder="1" applyAlignment="1">
      <alignment horizontal="left" vertical="top"/>
    </xf>
    <xf numFmtId="43" fontId="5" fillId="0" borderId="9" xfId="1" applyFont="1" applyFill="1" applyBorder="1"/>
    <xf numFmtId="4" fontId="6" fillId="4" borderId="9" xfId="0" applyNumberFormat="1" applyFont="1" applyFill="1" applyBorder="1" applyAlignment="1">
      <alignment horizontal="right" vertical="top"/>
    </xf>
    <xf numFmtId="0" fontId="3" fillId="4" borderId="9" xfId="0" applyFont="1" applyFill="1" applyBorder="1" applyAlignment="1">
      <alignment horizontal="left" vertical="top" wrapText="1"/>
    </xf>
    <xf numFmtId="4" fontId="3" fillId="4" borderId="9" xfId="0" applyNumberFormat="1" applyFont="1" applyFill="1" applyBorder="1" applyAlignment="1">
      <alignment horizontal="right" vertical="top"/>
    </xf>
    <xf numFmtId="164" fontId="3" fillId="4" borderId="9" xfId="0" applyNumberFormat="1" applyFont="1" applyFill="1" applyBorder="1" applyAlignment="1">
      <alignment horizontal="center" vertical="top" wrapText="1"/>
    </xf>
    <xf numFmtId="4" fontId="2" fillId="0" borderId="9" xfId="0" applyNumberFormat="1" applyFont="1" applyBorder="1" applyAlignment="1">
      <alignment vertical="top"/>
    </xf>
    <xf numFmtId="0" fontId="4" fillId="0" borderId="9" xfId="0" applyFont="1" applyBorder="1" applyAlignment="1">
      <alignment horizontal="left" vertical="top" wrapText="1"/>
    </xf>
    <xf numFmtId="4" fontId="4" fillId="0" borderId="9" xfId="0" applyNumberFormat="1" applyFont="1" applyBorder="1" applyAlignment="1">
      <alignment horizontal="right" vertical="top"/>
    </xf>
    <xf numFmtId="164" fontId="4" fillId="0" borderId="9" xfId="0" applyNumberFormat="1" applyFont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/>
    </xf>
    <xf numFmtId="4" fontId="3" fillId="2" borderId="16" xfId="0" applyNumberFormat="1" applyFont="1" applyFill="1" applyBorder="1" applyAlignment="1" applyProtection="1">
      <alignment horizontal="center" vertical="top"/>
      <protection locked="0"/>
    </xf>
    <xf numFmtId="164" fontId="3" fillId="2" borderId="16" xfId="0" applyNumberFormat="1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vertical="top"/>
    </xf>
    <xf numFmtId="0" fontId="3" fillId="2" borderId="10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vertical="top"/>
    </xf>
    <xf numFmtId="0" fontId="2" fillId="3" borderId="10" xfId="0" applyFont="1" applyFill="1" applyBorder="1" applyAlignment="1">
      <alignment horizontal="left" vertical="top"/>
    </xf>
    <xf numFmtId="0" fontId="2" fillId="4" borderId="15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0" borderId="15" xfId="0" applyFont="1" applyBorder="1"/>
    <xf numFmtId="0" fontId="4" fillId="4" borderId="10" xfId="0" applyFont="1" applyFill="1" applyBorder="1" applyAlignment="1">
      <alignment horizontal="left" vertical="top"/>
    </xf>
    <xf numFmtId="0" fontId="2" fillId="0" borderId="10" xfId="0" applyFont="1" applyBorder="1"/>
    <xf numFmtId="0" fontId="3" fillId="2" borderId="15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2" fillId="0" borderId="15" xfId="0" applyFont="1" applyBorder="1" applyAlignment="1">
      <alignment vertical="top"/>
    </xf>
    <xf numFmtId="0" fontId="4" fillId="4" borderId="15" xfId="0" applyFont="1" applyFill="1" applyBorder="1" applyAlignment="1">
      <alignment vertical="top"/>
    </xf>
    <xf numFmtId="0" fontId="5" fillId="0" borderId="15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4" borderId="10" xfId="0" applyFont="1" applyFill="1" applyBorder="1" applyAlignment="1">
      <alignment horizontal="left" vertical="top" wrapText="1"/>
    </xf>
    <xf numFmtId="16" fontId="2" fillId="0" borderId="10" xfId="0" applyNumberFormat="1" applyFont="1" applyBorder="1" applyAlignment="1">
      <alignment horizontal="left" vertical="top"/>
    </xf>
    <xf numFmtId="0" fontId="5" fillId="0" borderId="15" xfId="0" applyFont="1" applyBorder="1"/>
    <xf numFmtId="0" fontId="6" fillId="0" borderId="10" xfId="0" applyFont="1" applyBorder="1" applyAlignment="1">
      <alignment horizontal="left" vertical="top"/>
    </xf>
    <xf numFmtId="0" fontId="5" fillId="0" borderId="10" xfId="0" applyFont="1" applyBorder="1"/>
    <xf numFmtId="0" fontId="3" fillId="4" borderId="15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4" fontId="3" fillId="2" borderId="12" xfId="0" applyNumberFormat="1" applyFont="1" applyFill="1" applyBorder="1" applyAlignment="1">
      <alignment horizontal="right" vertical="top"/>
    </xf>
    <xf numFmtId="164" fontId="2" fillId="2" borderId="12" xfId="0" applyNumberFormat="1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-srv\instituto%20alcance\FINANCEIRO\HMAA\PRESTACAO%20DE%20CONTAS\PREST_CONTAS_2020\12-2020\PRESTA&#199;AODECONTAS_HMAA_DEZ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_2020"/>
      <sheetName val="FEV_2020"/>
      <sheetName val="MAR_2020"/>
      <sheetName val="ABR_2020"/>
      <sheetName val="MAI_20"/>
      <sheetName val="JUN_20"/>
      <sheetName val="JUL_20"/>
      <sheetName val="AGO_20"/>
      <sheetName val="SET_20"/>
      <sheetName val="OUT_20"/>
      <sheetName val="NOV_20"/>
      <sheetName val="DEZ_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87">
          <cell r="B187">
            <v>13777.350000000151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7F950-4F9E-42A8-B444-65A938555C0D}">
  <dimension ref="A1:G185"/>
  <sheetViews>
    <sheetView tabSelected="1" zoomScaleNormal="100" workbookViewId="0">
      <selection activeCell="E11" sqref="E11"/>
    </sheetView>
  </sheetViews>
  <sheetFormatPr defaultColWidth="8.6640625" defaultRowHeight="13.8" x14ac:dyDescent="0.3"/>
  <cols>
    <col min="1" max="1" width="50.441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45.44140625" style="1" customWidth="1"/>
    <col min="6" max="6" width="8.6640625" style="1"/>
    <col min="7" max="7" width="21.44140625" style="1" customWidth="1"/>
    <col min="8" max="16384" width="8.6640625" style="1"/>
  </cols>
  <sheetData>
    <row r="1" spans="1:7" ht="13.95" customHeight="1" x14ac:dyDescent="0.3">
      <c r="A1" s="6" t="s">
        <v>0</v>
      </c>
      <c r="B1" s="7"/>
      <c r="C1" s="8"/>
      <c r="D1" s="9"/>
      <c r="E1" s="10"/>
      <c r="G1" s="11"/>
    </row>
    <row r="2" spans="1:7" ht="13.95" customHeight="1" x14ac:dyDescent="0.3">
      <c r="A2" s="12" t="s">
        <v>1</v>
      </c>
      <c r="E2" s="13"/>
      <c r="G2" s="11"/>
    </row>
    <row r="3" spans="1:7" ht="13.95" customHeight="1" x14ac:dyDescent="0.3">
      <c r="A3" s="12"/>
      <c r="E3" s="13"/>
      <c r="G3" s="11"/>
    </row>
    <row r="4" spans="1:7" ht="13.95" customHeight="1" x14ac:dyDescent="0.3">
      <c r="A4" s="14" t="s">
        <v>2</v>
      </c>
      <c r="B4" s="15"/>
      <c r="C4" s="15"/>
      <c r="D4" s="15"/>
      <c r="E4" s="16"/>
      <c r="G4" s="11"/>
    </row>
    <row r="5" spans="1:7" ht="13.95" customHeight="1" thickBot="1" x14ac:dyDescent="0.35">
      <c r="A5" s="12"/>
      <c r="B5" s="78"/>
      <c r="C5" s="79"/>
      <c r="D5" s="80"/>
      <c r="E5" s="13"/>
      <c r="G5" s="11"/>
    </row>
    <row r="6" spans="1:7" ht="13.95" customHeight="1" x14ac:dyDescent="0.3">
      <c r="A6" s="100" t="s">
        <v>3</v>
      </c>
      <c r="B6" s="101" t="s">
        <v>4</v>
      </c>
      <c r="C6" s="102" t="s">
        <v>5</v>
      </c>
      <c r="D6" s="103" t="s">
        <v>6</v>
      </c>
      <c r="E6" s="104" t="s">
        <v>7</v>
      </c>
      <c r="G6" s="11"/>
    </row>
    <row r="7" spans="1:7" ht="13.95" customHeight="1" x14ac:dyDescent="0.3">
      <c r="A7" s="105" t="s">
        <v>8</v>
      </c>
      <c r="B7" s="86">
        <f>SUM(B8,B17,B31)</f>
        <v>362434.76000000007</v>
      </c>
      <c r="C7" s="85"/>
      <c r="D7" s="87"/>
      <c r="E7" s="106"/>
      <c r="G7" s="11"/>
    </row>
    <row r="8" spans="1:7" ht="13.95" customHeight="1" x14ac:dyDescent="0.3">
      <c r="A8" s="107" t="s">
        <v>9</v>
      </c>
      <c r="B8" s="22">
        <f>SUM(B9:B16)</f>
        <v>177427.88000000003</v>
      </c>
      <c r="C8" s="34"/>
      <c r="D8" s="35"/>
      <c r="E8" s="108"/>
      <c r="G8" s="11"/>
    </row>
    <row r="9" spans="1:7" ht="13.95" customHeight="1" x14ac:dyDescent="0.3">
      <c r="A9" s="109" t="s">
        <v>10</v>
      </c>
      <c r="B9" s="18">
        <v>95145.85</v>
      </c>
      <c r="C9" s="19"/>
      <c r="D9" s="17" t="s">
        <v>11</v>
      </c>
      <c r="E9" s="110"/>
      <c r="G9" s="11"/>
    </row>
    <row r="10" spans="1:7" ht="13.95" customHeight="1" x14ac:dyDescent="0.3">
      <c r="A10" s="109" t="s">
        <v>12</v>
      </c>
      <c r="B10" s="18">
        <v>36274.36</v>
      </c>
      <c r="C10" s="19"/>
      <c r="D10" s="17" t="s">
        <v>11</v>
      </c>
      <c r="E10" s="110"/>
      <c r="G10" s="11"/>
    </row>
    <row r="11" spans="1:7" ht="13.95" customHeight="1" x14ac:dyDescent="0.3">
      <c r="A11" s="109" t="s">
        <v>13</v>
      </c>
      <c r="B11" s="18">
        <v>33325.18</v>
      </c>
      <c r="C11" s="19"/>
      <c r="D11" s="17" t="s">
        <v>11</v>
      </c>
      <c r="E11" s="110"/>
      <c r="G11" s="11"/>
    </row>
    <row r="12" spans="1:7" ht="13.95" customHeight="1" x14ac:dyDescent="0.3">
      <c r="A12" s="109" t="s">
        <v>14</v>
      </c>
      <c r="B12" s="18">
        <v>4503.42</v>
      </c>
      <c r="C12" s="19">
        <v>44172</v>
      </c>
      <c r="D12" s="17" t="s">
        <v>15</v>
      </c>
      <c r="E12" s="110"/>
      <c r="G12" s="11"/>
    </row>
    <row r="13" spans="1:7" ht="13.95" customHeight="1" x14ac:dyDescent="0.3">
      <c r="A13" s="109" t="s">
        <v>16</v>
      </c>
      <c r="B13" s="18">
        <v>3043.76</v>
      </c>
      <c r="C13" s="19">
        <v>44175</v>
      </c>
      <c r="D13" s="17" t="s">
        <v>15</v>
      </c>
      <c r="E13" s="110"/>
      <c r="G13" s="11"/>
    </row>
    <row r="14" spans="1:7" ht="13.95" customHeight="1" x14ac:dyDescent="0.3">
      <c r="A14" s="109" t="s">
        <v>17</v>
      </c>
      <c r="B14" s="18">
        <v>3096</v>
      </c>
      <c r="C14" s="19">
        <v>44175</v>
      </c>
      <c r="D14" s="17" t="s">
        <v>18</v>
      </c>
      <c r="E14" s="110"/>
      <c r="G14" s="11"/>
    </row>
    <row r="15" spans="1:7" ht="13.95" customHeight="1" x14ac:dyDescent="0.3">
      <c r="A15" s="109" t="s">
        <v>19</v>
      </c>
      <c r="B15" s="18">
        <v>2039.31</v>
      </c>
      <c r="C15" s="19">
        <v>44175</v>
      </c>
      <c r="D15" s="17" t="s">
        <v>15</v>
      </c>
      <c r="E15" s="110"/>
      <c r="G15" s="11"/>
    </row>
    <row r="16" spans="1:7" ht="13.95" customHeight="1" x14ac:dyDescent="0.3">
      <c r="A16" s="109"/>
      <c r="B16" s="20"/>
      <c r="C16" s="19"/>
      <c r="D16" s="17"/>
      <c r="E16" s="110"/>
      <c r="G16" s="11"/>
    </row>
    <row r="17" spans="1:7" ht="13.95" customHeight="1" x14ac:dyDescent="0.3">
      <c r="A17" s="111" t="s">
        <v>20</v>
      </c>
      <c r="B17" s="22">
        <f>SUM(B18:B30)</f>
        <v>103094.31</v>
      </c>
      <c r="C17" s="23"/>
      <c r="D17" s="21"/>
      <c r="E17" s="112"/>
      <c r="G17" s="11"/>
    </row>
    <row r="18" spans="1:7" ht="13.95" customHeight="1" x14ac:dyDescent="0.3">
      <c r="A18" s="57" t="s">
        <v>21</v>
      </c>
      <c r="B18" s="25">
        <v>3037.69</v>
      </c>
      <c r="C18" s="26">
        <v>44181</v>
      </c>
      <c r="D18" s="24" t="s">
        <v>22</v>
      </c>
      <c r="E18" s="58" t="s">
        <v>23</v>
      </c>
      <c r="G18" s="11"/>
    </row>
    <row r="19" spans="1:7" ht="13.95" customHeight="1" x14ac:dyDescent="0.3">
      <c r="A19" s="113" t="s">
        <v>24</v>
      </c>
      <c r="B19" s="25">
        <v>3000</v>
      </c>
      <c r="C19" s="26">
        <v>44182</v>
      </c>
      <c r="D19" s="24" t="s">
        <v>22</v>
      </c>
      <c r="E19" s="58" t="s">
        <v>25</v>
      </c>
      <c r="G19" s="11"/>
    </row>
    <row r="20" spans="1:7" ht="13.95" customHeight="1" x14ac:dyDescent="0.3">
      <c r="A20" s="113" t="s">
        <v>26</v>
      </c>
      <c r="B20" s="25">
        <v>4450</v>
      </c>
      <c r="C20" s="26">
        <v>44182</v>
      </c>
      <c r="D20" s="24" t="s">
        <v>15</v>
      </c>
      <c r="E20" s="58" t="s">
        <v>27</v>
      </c>
      <c r="G20" s="11"/>
    </row>
    <row r="21" spans="1:7" ht="13.95" customHeight="1" x14ac:dyDescent="0.3">
      <c r="A21" s="113" t="s">
        <v>28</v>
      </c>
      <c r="B21" s="25">
        <v>38713.120000000003</v>
      </c>
      <c r="C21" s="26">
        <v>44182</v>
      </c>
      <c r="D21" s="24" t="s">
        <v>15</v>
      </c>
      <c r="E21" s="58" t="s">
        <v>29</v>
      </c>
      <c r="G21" s="11"/>
    </row>
    <row r="22" spans="1:7" ht="13.95" customHeight="1" x14ac:dyDescent="0.3">
      <c r="A22" s="113" t="s">
        <v>28</v>
      </c>
      <c r="B22" s="25">
        <v>9854.25</v>
      </c>
      <c r="C22" s="26">
        <v>44182</v>
      </c>
      <c r="D22" s="24" t="s">
        <v>15</v>
      </c>
      <c r="E22" s="58" t="s">
        <v>30</v>
      </c>
      <c r="G22" s="11"/>
    </row>
    <row r="23" spans="1:7" ht="13.95" customHeight="1" x14ac:dyDescent="0.3">
      <c r="A23" s="113" t="s">
        <v>31</v>
      </c>
      <c r="B23" s="25">
        <v>10758</v>
      </c>
      <c r="C23" s="26">
        <v>44182</v>
      </c>
      <c r="D23" s="24" t="s">
        <v>15</v>
      </c>
      <c r="E23" s="58" t="s">
        <v>29</v>
      </c>
      <c r="G23" s="11"/>
    </row>
    <row r="24" spans="1:7" ht="13.95" customHeight="1" x14ac:dyDescent="0.3">
      <c r="A24" s="113" t="s">
        <v>32</v>
      </c>
      <c r="B24" s="25">
        <v>3201</v>
      </c>
      <c r="C24" s="26">
        <v>44182</v>
      </c>
      <c r="D24" s="24" t="s">
        <v>15</v>
      </c>
      <c r="E24" s="58" t="s">
        <v>33</v>
      </c>
      <c r="G24" s="11"/>
    </row>
    <row r="25" spans="1:7" ht="13.95" customHeight="1" x14ac:dyDescent="0.3">
      <c r="A25" s="113" t="s">
        <v>34</v>
      </c>
      <c r="B25" s="25">
        <v>4880.2</v>
      </c>
      <c r="C25" s="26">
        <v>44182</v>
      </c>
      <c r="D25" s="24" t="s">
        <v>15</v>
      </c>
      <c r="E25" s="58" t="s">
        <v>35</v>
      </c>
      <c r="G25" s="11"/>
    </row>
    <row r="26" spans="1:7" ht="13.95" customHeight="1" x14ac:dyDescent="0.3">
      <c r="A26" s="113" t="s">
        <v>36</v>
      </c>
      <c r="B26" s="25">
        <v>2200</v>
      </c>
      <c r="C26" s="26">
        <v>44182</v>
      </c>
      <c r="D26" s="24" t="s">
        <v>15</v>
      </c>
      <c r="E26" s="58" t="s">
        <v>37</v>
      </c>
      <c r="G26" s="11"/>
    </row>
    <row r="27" spans="1:7" ht="13.95" customHeight="1" x14ac:dyDescent="0.3">
      <c r="A27" s="113" t="s">
        <v>38</v>
      </c>
      <c r="B27" s="25">
        <v>13900.05</v>
      </c>
      <c r="C27" s="26">
        <v>44182</v>
      </c>
      <c r="D27" s="24" t="s">
        <v>15</v>
      </c>
      <c r="E27" s="58" t="s">
        <v>39</v>
      </c>
      <c r="G27" s="11"/>
    </row>
    <row r="28" spans="1:7" ht="13.95" customHeight="1" x14ac:dyDescent="0.3">
      <c r="A28" s="113" t="s">
        <v>40</v>
      </c>
      <c r="B28" s="25">
        <v>1100</v>
      </c>
      <c r="C28" s="26">
        <v>44183</v>
      </c>
      <c r="D28" s="24" t="s">
        <v>15</v>
      </c>
      <c r="E28" s="58" t="s">
        <v>41</v>
      </c>
      <c r="G28" s="11"/>
    </row>
    <row r="29" spans="1:7" ht="13.95" customHeight="1" x14ac:dyDescent="0.3">
      <c r="A29" s="113" t="s">
        <v>42</v>
      </c>
      <c r="B29" s="25">
        <v>8000</v>
      </c>
      <c r="C29" s="26">
        <v>44187</v>
      </c>
      <c r="D29" s="24" t="s">
        <v>15</v>
      </c>
      <c r="E29" s="58" t="s">
        <v>43</v>
      </c>
      <c r="G29" s="11"/>
    </row>
    <row r="30" spans="1:7" ht="13.95" customHeight="1" x14ac:dyDescent="0.3">
      <c r="A30" s="57" t="s">
        <v>44</v>
      </c>
      <c r="B30" s="27"/>
      <c r="C30" s="28"/>
      <c r="D30" s="29"/>
      <c r="E30" s="114"/>
      <c r="G30" s="11"/>
    </row>
    <row r="31" spans="1:7" ht="13.95" customHeight="1" x14ac:dyDescent="0.3">
      <c r="A31" s="111" t="s">
        <v>45</v>
      </c>
      <c r="B31" s="22">
        <f>SUM(B32:B38)</f>
        <v>81912.570000000007</v>
      </c>
      <c r="C31" s="23"/>
      <c r="D31" s="21"/>
      <c r="E31" s="112"/>
      <c r="G31" s="11"/>
    </row>
    <row r="32" spans="1:7" ht="13.95" customHeight="1" x14ac:dyDescent="0.3">
      <c r="A32" s="113" t="s">
        <v>46</v>
      </c>
      <c r="B32" s="25">
        <v>601.38</v>
      </c>
      <c r="C32" s="19">
        <v>44172</v>
      </c>
      <c r="D32" s="17" t="s">
        <v>47</v>
      </c>
      <c r="E32" s="115" t="s">
        <v>46</v>
      </c>
      <c r="G32" s="11"/>
    </row>
    <row r="33" spans="1:7" ht="13.95" customHeight="1" x14ac:dyDescent="0.3">
      <c r="A33" s="113" t="s">
        <v>48</v>
      </c>
      <c r="B33" s="25">
        <v>11744.59</v>
      </c>
      <c r="C33" s="19">
        <v>44180</v>
      </c>
      <c r="D33" s="17" t="s">
        <v>47</v>
      </c>
      <c r="E33" s="115" t="s">
        <v>48</v>
      </c>
      <c r="G33" s="11"/>
    </row>
    <row r="34" spans="1:7" ht="13.95" customHeight="1" x14ac:dyDescent="0.3">
      <c r="A34" s="113" t="s">
        <v>49</v>
      </c>
      <c r="B34" s="25">
        <v>38094.870000000003</v>
      </c>
      <c r="C34" s="19">
        <v>44183</v>
      </c>
      <c r="D34" s="17" t="s">
        <v>47</v>
      </c>
      <c r="E34" s="115" t="s">
        <v>49</v>
      </c>
      <c r="G34" s="11"/>
    </row>
    <row r="35" spans="1:7" ht="13.95" customHeight="1" x14ac:dyDescent="0.3">
      <c r="A35" s="113" t="s">
        <v>50</v>
      </c>
      <c r="B35" s="25">
        <v>1473.64</v>
      </c>
      <c r="C35" s="19">
        <v>44183</v>
      </c>
      <c r="D35" s="17" t="s">
        <v>51</v>
      </c>
      <c r="E35" s="115" t="s">
        <v>50</v>
      </c>
      <c r="G35" s="11"/>
    </row>
    <row r="36" spans="1:7" ht="13.95" customHeight="1" x14ac:dyDescent="0.3">
      <c r="A36" s="113" t="s">
        <v>52</v>
      </c>
      <c r="B36" s="25">
        <v>1421.86</v>
      </c>
      <c r="C36" s="19">
        <v>44183</v>
      </c>
      <c r="D36" s="17" t="s">
        <v>51</v>
      </c>
      <c r="E36" s="115" t="s">
        <v>52</v>
      </c>
      <c r="G36" s="11"/>
    </row>
    <row r="37" spans="1:7" ht="13.95" customHeight="1" x14ac:dyDescent="0.3">
      <c r="A37" s="113" t="s">
        <v>53</v>
      </c>
      <c r="B37" s="25">
        <v>28576.23</v>
      </c>
      <c r="C37" s="19">
        <v>44194</v>
      </c>
      <c r="D37" s="17" t="s">
        <v>47</v>
      </c>
      <c r="E37" s="115" t="s">
        <v>53</v>
      </c>
      <c r="G37" s="11"/>
    </row>
    <row r="38" spans="1:7" ht="13.95" customHeight="1" x14ac:dyDescent="0.3">
      <c r="A38" s="113"/>
      <c r="B38" s="25"/>
      <c r="C38" s="19"/>
      <c r="D38" s="17"/>
      <c r="E38" s="110"/>
      <c r="G38" s="11"/>
    </row>
    <row r="39" spans="1:7" ht="13.95" customHeight="1" x14ac:dyDescent="0.3">
      <c r="A39" s="116" t="s">
        <v>54</v>
      </c>
      <c r="B39" s="86">
        <f>SUM(B40,B58,B61)</f>
        <v>44529.07</v>
      </c>
      <c r="C39" s="89"/>
      <c r="D39" s="88"/>
      <c r="E39" s="117"/>
      <c r="G39" s="11"/>
    </row>
    <row r="40" spans="1:7" ht="13.95" customHeight="1" x14ac:dyDescent="0.3">
      <c r="A40" s="107" t="s">
        <v>55</v>
      </c>
      <c r="B40" s="22">
        <f>SUM(B41:B57)</f>
        <v>37415.590000000004</v>
      </c>
      <c r="C40" s="34"/>
      <c r="D40" s="35"/>
      <c r="E40" s="108"/>
      <c r="G40" s="11"/>
    </row>
    <row r="41" spans="1:7" ht="13.95" customHeight="1" x14ac:dyDescent="0.3">
      <c r="A41" s="118" t="s">
        <v>56</v>
      </c>
      <c r="B41" s="25">
        <v>2500</v>
      </c>
      <c r="C41" s="30">
        <v>44175</v>
      </c>
      <c r="D41" s="31" t="s">
        <v>22</v>
      </c>
      <c r="E41" s="51" t="s">
        <v>57</v>
      </c>
      <c r="G41" s="11"/>
    </row>
    <row r="42" spans="1:7" ht="13.95" customHeight="1" x14ac:dyDescent="0.3">
      <c r="A42" s="118" t="s">
        <v>58</v>
      </c>
      <c r="B42" s="25">
        <v>300</v>
      </c>
      <c r="C42" s="30" t="s">
        <v>59</v>
      </c>
      <c r="D42" s="32" t="s">
        <v>22</v>
      </c>
      <c r="E42" s="51" t="s">
        <v>60</v>
      </c>
      <c r="G42" s="11"/>
    </row>
    <row r="43" spans="1:7" ht="13.95" customHeight="1" x14ac:dyDescent="0.3">
      <c r="A43" s="118" t="s">
        <v>61</v>
      </c>
      <c r="B43" s="25">
        <v>1306.5</v>
      </c>
      <c r="C43" s="30">
        <v>44181</v>
      </c>
      <c r="D43" s="32" t="s">
        <v>22</v>
      </c>
      <c r="E43" s="51" t="s">
        <v>62</v>
      </c>
      <c r="G43" s="11"/>
    </row>
    <row r="44" spans="1:7" ht="13.95" customHeight="1" x14ac:dyDescent="0.3">
      <c r="A44" s="118" t="s">
        <v>63</v>
      </c>
      <c r="B44" s="25">
        <v>1295.02</v>
      </c>
      <c r="C44" s="30">
        <v>44181</v>
      </c>
      <c r="D44" s="32" t="s">
        <v>22</v>
      </c>
      <c r="E44" s="51" t="s">
        <v>64</v>
      </c>
      <c r="G44" s="11"/>
    </row>
    <row r="45" spans="1:7" ht="13.95" customHeight="1" x14ac:dyDescent="0.3">
      <c r="A45" s="118" t="s">
        <v>65</v>
      </c>
      <c r="B45" s="25">
        <v>2859.33</v>
      </c>
      <c r="C45" s="30">
        <v>44182</v>
      </c>
      <c r="D45" s="32" t="s">
        <v>22</v>
      </c>
      <c r="E45" s="51" t="s">
        <v>66</v>
      </c>
      <c r="G45" s="11"/>
    </row>
    <row r="46" spans="1:7" ht="13.95" customHeight="1" x14ac:dyDescent="0.3">
      <c r="A46" s="118" t="s">
        <v>67</v>
      </c>
      <c r="B46" s="25">
        <v>954.44</v>
      </c>
      <c r="C46" s="30">
        <v>44182</v>
      </c>
      <c r="D46" s="32" t="s">
        <v>22</v>
      </c>
      <c r="E46" s="51" t="s">
        <v>68</v>
      </c>
      <c r="G46" s="11"/>
    </row>
    <row r="47" spans="1:7" ht="13.95" customHeight="1" x14ac:dyDescent="0.3">
      <c r="A47" s="118" t="s">
        <v>67</v>
      </c>
      <c r="B47" s="25">
        <v>5037.45</v>
      </c>
      <c r="C47" s="30">
        <v>44182</v>
      </c>
      <c r="D47" s="32" t="s">
        <v>22</v>
      </c>
      <c r="E47" s="51" t="s">
        <v>69</v>
      </c>
      <c r="G47" s="11"/>
    </row>
    <row r="48" spans="1:7" ht="13.95" customHeight="1" x14ac:dyDescent="0.3">
      <c r="A48" s="113" t="s">
        <v>70</v>
      </c>
      <c r="B48" s="25">
        <v>10476.450000000001</v>
      </c>
      <c r="C48" s="30">
        <v>44182</v>
      </c>
      <c r="D48" s="32" t="s">
        <v>22</v>
      </c>
      <c r="E48" s="51" t="s">
        <v>71</v>
      </c>
      <c r="G48" s="11"/>
    </row>
    <row r="49" spans="1:7" ht="13.95" customHeight="1" x14ac:dyDescent="0.3">
      <c r="A49" s="113" t="s">
        <v>72</v>
      </c>
      <c r="B49" s="25">
        <v>4918.54</v>
      </c>
      <c r="C49" s="30">
        <v>44182</v>
      </c>
      <c r="D49" s="32" t="s">
        <v>15</v>
      </c>
      <c r="E49" s="51" t="s">
        <v>73</v>
      </c>
      <c r="G49" s="11"/>
    </row>
    <row r="50" spans="1:7" ht="13.95" customHeight="1" x14ac:dyDescent="0.3">
      <c r="A50" s="113" t="s">
        <v>65</v>
      </c>
      <c r="B50" s="25">
        <v>2256.62</v>
      </c>
      <c r="C50" s="30">
        <v>44183</v>
      </c>
      <c r="D50" s="32" t="s">
        <v>22</v>
      </c>
      <c r="E50" s="51" t="s">
        <v>74</v>
      </c>
      <c r="G50" s="11"/>
    </row>
    <row r="51" spans="1:7" ht="13.95" customHeight="1" x14ac:dyDescent="0.3">
      <c r="A51" s="118" t="s">
        <v>67</v>
      </c>
      <c r="B51" s="25">
        <v>261.55</v>
      </c>
      <c r="C51" s="30">
        <v>44183</v>
      </c>
      <c r="D51" s="32" t="s">
        <v>22</v>
      </c>
      <c r="E51" s="51" t="s">
        <v>75</v>
      </c>
      <c r="G51" s="11"/>
    </row>
    <row r="52" spans="1:7" ht="13.95" customHeight="1" x14ac:dyDescent="0.3">
      <c r="A52" s="118" t="s">
        <v>70</v>
      </c>
      <c r="B52" s="25">
        <v>2250.88</v>
      </c>
      <c r="C52" s="30">
        <v>44183</v>
      </c>
      <c r="D52" s="32" t="s">
        <v>22</v>
      </c>
      <c r="E52" s="51" t="s">
        <v>76</v>
      </c>
      <c r="G52" s="11"/>
    </row>
    <row r="53" spans="1:7" ht="13.95" customHeight="1" x14ac:dyDescent="0.3">
      <c r="A53" s="118" t="s">
        <v>77</v>
      </c>
      <c r="B53" s="25">
        <v>645.62</v>
      </c>
      <c r="C53" s="30">
        <v>44186</v>
      </c>
      <c r="D53" s="32" t="s">
        <v>22</v>
      </c>
      <c r="E53" s="51" t="s">
        <v>78</v>
      </c>
      <c r="G53" s="11"/>
    </row>
    <row r="54" spans="1:7" ht="13.95" customHeight="1" x14ac:dyDescent="0.3">
      <c r="A54" s="118" t="s">
        <v>77</v>
      </c>
      <c r="B54" s="25">
        <v>1320</v>
      </c>
      <c r="C54" s="30">
        <v>44186</v>
      </c>
      <c r="D54" s="32" t="s">
        <v>22</v>
      </c>
      <c r="E54" s="51" t="s">
        <v>79</v>
      </c>
      <c r="G54" s="11"/>
    </row>
    <row r="55" spans="1:7" ht="13.95" customHeight="1" x14ac:dyDescent="0.3">
      <c r="A55" s="113" t="s">
        <v>56</v>
      </c>
      <c r="B55" s="25">
        <v>392.75</v>
      </c>
      <c r="C55" s="30">
        <v>44188</v>
      </c>
      <c r="D55" s="32" t="s">
        <v>22</v>
      </c>
      <c r="E55" s="51" t="s">
        <v>80</v>
      </c>
      <c r="G55" s="11"/>
    </row>
    <row r="56" spans="1:7" ht="13.95" customHeight="1" x14ac:dyDescent="0.3">
      <c r="A56" s="118" t="s">
        <v>81</v>
      </c>
      <c r="B56" s="25">
        <v>640.44000000000005</v>
      </c>
      <c r="C56" s="30">
        <v>44194</v>
      </c>
      <c r="D56" s="32" t="s">
        <v>22</v>
      </c>
      <c r="E56" s="51" t="s">
        <v>82</v>
      </c>
      <c r="G56" s="11"/>
    </row>
    <row r="57" spans="1:7" ht="13.95" customHeight="1" x14ac:dyDescent="0.3">
      <c r="A57" s="119"/>
      <c r="B57" s="33"/>
      <c r="C57" s="28"/>
      <c r="D57" s="29"/>
      <c r="E57" s="114"/>
      <c r="G57" s="11"/>
    </row>
    <row r="58" spans="1:7" ht="13.95" customHeight="1" x14ac:dyDescent="0.3">
      <c r="A58" s="107" t="s">
        <v>83</v>
      </c>
      <c r="B58" s="22">
        <f>SUM(B59:B59)</f>
        <v>99.28</v>
      </c>
      <c r="C58" s="34"/>
      <c r="D58" s="35"/>
      <c r="E58" s="108"/>
      <c r="G58" s="11"/>
    </row>
    <row r="59" spans="1:7" ht="13.95" customHeight="1" x14ac:dyDescent="0.3">
      <c r="A59" s="118" t="s">
        <v>84</v>
      </c>
      <c r="B59" s="25">
        <v>99.28</v>
      </c>
      <c r="C59" s="36">
        <v>44188</v>
      </c>
      <c r="D59" s="37" t="s">
        <v>15</v>
      </c>
      <c r="E59" s="55" t="s">
        <v>85</v>
      </c>
      <c r="G59" s="11"/>
    </row>
    <row r="60" spans="1:7" ht="13.95" customHeight="1" x14ac:dyDescent="0.3">
      <c r="A60" s="118"/>
      <c r="B60" s="25"/>
      <c r="C60" s="36"/>
      <c r="D60" s="38"/>
      <c r="E60" s="55"/>
      <c r="G60" s="11"/>
    </row>
    <row r="61" spans="1:7" ht="13.95" customHeight="1" x14ac:dyDescent="0.3">
      <c r="A61" s="107" t="s">
        <v>86</v>
      </c>
      <c r="B61" s="22">
        <f>SUM(B62:B63)</f>
        <v>7014.2</v>
      </c>
      <c r="C61" s="34"/>
      <c r="D61" s="35"/>
      <c r="E61" s="108"/>
      <c r="G61" s="11"/>
    </row>
    <row r="62" spans="1:7" ht="13.95" customHeight="1" x14ac:dyDescent="0.3">
      <c r="A62" s="118" t="s">
        <v>87</v>
      </c>
      <c r="B62" s="25">
        <v>7014.2</v>
      </c>
      <c r="C62" s="36">
        <v>44189</v>
      </c>
      <c r="D62" s="37" t="s">
        <v>22</v>
      </c>
      <c r="E62" s="55" t="s">
        <v>88</v>
      </c>
      <c r="G62" s="11"/>
    </row>
    <row r="63" spans="1:7" ht="13.95" customHeight="1" x14ac:dyDescent="0.3">
      <c r="A63" s="120"/>
      <c r="B63" s="40"/>
      <c r="C63" s="30"/>
      <c r="D63" s="32"/>
      <c r="E63" s="51"/>
      <c r="G63" s="11"/>
    </row>
    <row r="64" spans="1:7" ht="13.95" customHeight="1" x14ac:dyDescent="0.3">
      <c r="A64" s="105" t="s">
        <v>89</v>
      </c>
      <c r="B64" s="86">
        <f>SUM(B65,B70,B82,B86,,B90,B93,B97,B100)</f>
        <v>45001.719999999994</v>
      </c>
      <c r="C64" s="85"/>
      <c r="D64" s="87"/>
      <c r="E64" s="106"/>
      <c r="G64" s="11"/>
    </row>
    <row r="65" spans="1:7" ht="13.95" customHeight="1" x14ac:dyDescent="0.3">
      <c r="A65" s="107" t="s">
        <v>90</v>
      </c>
      <c r="B65" s="22">
        <f>SUM(B66:B69)</f>
        <v>2754.25</v>
      </c>
      <c r="C65" s="34"/>
      <c r="D65" s="35"/>
      <c r="E65" s="108"/>
      <c r="G65" s="11"/>
    </row>
    <row r="66" spans="1:7" ht="13.95" customHeight="1" x14ac:dyDescent="0.3">
      <c r="A66" s="54" t="s">
        <v>91</v>
      </c>
      <c r="B66" s="25">
        <v>893.45</v>
      </c>
      <c r="C66" s="36">
        <v>44172</v>
      </c>
      <c r="D66" s="39" t="s">
        <v>15</v>
      </c>
      <c r="E66" s="121" t="s">
        <v>92</v>
      </c>
      <c r="G66" s="11"/>
    </row>
    <row r="67" spans="1:7" ht="13.95" customHeight="1" x14ac:dyDescent="0.3">
      <c r="A67" s="54" t="s">
        <v>91</v>
      </c>
      <c r="B67" s="25">
        <v>844.06</v>
      </c>
      <c r="C67" s="36">
        <v>44181</v>
      </c>
      <c r="D67" s="39" t="s">
        <v>15</v>
      </c>
      <c r="E67" s="121" t="s">
        <v>93</v>
      </c>
      <c r="G67" s="11"/>
    </row>
    <row r="68" spans="1:7" ht="13.95" customHeight="1" x14ac:dyDescent="0.3">
      <c r="A68" s="54" t="s">
        <v>91</v>
      </c>
      <c r="B68" s="25">
        <v>1016.74</v>
      </c>
      <c r="C68" s="36">
        <v>44194</v>
      </c>
      <c r="D68" s="39" t="s">
        <v>15</v>
      </c>
      <c r="E68" s="121" t="s">
        <v>94</v>
      </c>
      <c r="G68" s="11"/>
    </row>
    <row r="69" spans="1:7" ht="13.95" customHeight="1" x14ac:dyDescent="0.3">
      <c r="A69" s="54"/>
      <c r="B69" s="40"/>
      <c r="C69" s="30"/>
      <c r="D69" s="32"/>
      <c r="E69" s="51"/>
      <c r="G69" s="11"/>
    </row>
    <row r="70" spans="1:7" ht="13.95" customHeight="1" x14ac:dyDescent="0.3">
      <c r="A70" s="107" t="s">
        <v>95</v>
      </c>
      <c r="B70" s="22">
        <f>SUM(B71:B81)</f>
        <v>13495.68</v>
      </c>
      <c r="C70" s="34"/>
      <c r="D70" s="35"/>
      <c r="E70" s="108"/>
      <c r="G70" s="11"/>
    </row>
    <row r="71" spans="1:7" ht="13.95" customHeight="1" x14ac:dyDescent="0.3">
      <c r="A71" s="54" t="s">
        <v>91</v>
      </c>
      <c r="B71" s="25">
        <v>1212.6199999999999</v>
      </c>
      <c r="C71" s="36">
        <v>44169</v>
      </c>
      <c r="D71" s="39" t="s">
        <v>15</v>
      </c>
      <c r="E71" s="121" t="s">
        <v>96</v>
      </c>
      <c r="G71" s="11"/>
    </row>
    <row r="72" spans="1:7" ht="13.95" customHeight="1" x14ac:dyDescent="0.3">
      <c r="A72" s="54" t="s">
        <v>97</v>
      </c>
      <c r="B72" s="25">
        <v>1372.93</v>
      </c>
      <c r="C72" s="36">
        <v>44175</v>
      </c>
      <c r="D72" s="39" t="s">
        <v>15</v>
      </c>
      <c r="E72" s="55" t="s">
        <v>98</v>
      </c>
      <c r="G72" s="11"/>
    </row>
    <row r="73" spans="1:7" ht="13.95" customHeight="1" x14ac:dyDescent="0.3">
      <c r="A73" s="54" t="s">
        <v>97</v>
      </c>
      <c r="B73" s="25">
        <v>889.85</v>
      </c>
      <c r="C73" s="36">
        <v>44180</v>
      </c>
      <c r="D73" s="39" t="s">
        <v>15</v>
      </c>
      <c r="E73" s="55" t="s">
        <v>99</v>
      </c>
      <c r="G73" s="11"/>
    </row>
    <row r="74" spans="1:7" ht="13.95" customHeight="1" x14ac:dyDescent="0.3">
      <c r="A74" s="54" t="s">
        <v>91</v>
      </c>
      <c r="B74" s="25">
        <v>1360.44</v>
      </c>
      <c r="C74" s="36">
        <v>44181</v>
      </c>
      <c r="D74" s="39" t="s">
        <v>15</v>
      </c>
      <c r="E74" s="55" t="s">
        <v>100</v>
      </c>
      <c r="G74" s="11"/>
    </row>
    <row r="75" spans="1:7" ht="13.95" customHeight="1" x14ac:dyDescent="0.3">
      <c r="A75" s="54" t="s">
        <v>101</v>
      </c>
      <c r="B75" s="25">
        <v>1770.6</v>
      </c>
      <c r="C75" s="36">
        <v>44183</v>
      </c>
      <c r="D75" s="39" t="s">
        <v>22</v>
      </c>
      <c r="E75" s="55" t="s">
        <v>102</v>
      </c>
      <c r="G75" s="11"/>
    </row>
    <row r="76" spans="1:7" ht="13.95" customHeight="1" x14ac:dyDescent="0.3">
      <c r="A76" s="118" t="s">
        <v>103</v>
      </c>
      <c r="B76" s="25">
        <v>2856</v>
      </c>
      <c r="C76" s="36">
        <v>44183</v>
      </c>
      <c r="D76" s="39" t="s">
        <v>22</v>
      </c>
      <c r="E76" s="121" t="s">
        <v>104</v>
      </c>
      <c r="G76" s="11"/>
    </row>
    <row r="77" spans="1:7" s="41" customFormat="1" ht="13.95" customHeight="1" x14ac:dyDescent="0.3">
      <c r="A77" s="54" t="s">
        <v>97</v>
      </c>
      <c r="B77" s="25">
        <v>1212.1600000000001</v>
      </c>
      <c r="C77" s="36">
        <v>44183</v>
      </c>
      <c r="D77" s="39" t="s">
        <v>15</v>
      </c>
      <c r="E77" s="121" t="s">
        <v>105</v>
      </c>
      <c r="G77" s="42"/>
    </row>
    <row r="78" spans="1:7" s="41" customFormat="1" ht="13.95" customHeight="1" x14ac:dyDescent="0.3">
      <c r="A78" s="54" t="s">
        <v>97</v>
      </c>
      <c r="B78" s="25">
        <v>959.21</v>
      </c>
      <c r="C78" s="36">
        <v>44188</v>
      </c>
      <c r="D78" s="39" t="s">
        <v>15</v>
      </c>
      <c r="E78" s="121" t="s">
        <v>106</v>
      </c>
      <c r="G78" s="42"/>
    </row>
    <row r="79" spans="1:7" s="41" customFormat="1" ht="13.95" customHeight="1" x14ac:dyDescent="0.3">
      <c r="A79" s="54" t="s">
        <v>91</v>
      </c>
      <c r="B79" s="25">
        <v>1549.41</v>
      </c>
      <c r="C79" s="36">
        <v>44194</v>
      </c>
      <c r="D79" s="39" t="s">
        <v>15</v>
      </c>
      <c r="E79" s="121" t="s">
        <v>107</v>
      </c>
      <c r="G79" s="42"/>
    </row>
    <row r="80" spans="1:7" s="41" customFormat="1" ht="13.95" customHeight="1" x14ac:dyDescent="0.3">
      <c r="A80" s="54" t="s">
        <v>97</v>
      </c>
      <c r="B80" s="25">
        <v>312.45999999999998</v>
      </c>
      <c r="C80" s="36">
        <v>44194</v>
      </c>
      <c r="D80" s="39" t="s">
        <v>15</v>
      </c>
      <c r="E80" s="121" t="s">
        <v>108</v>
      </c>
      <c r="G80" s="42"/>
    </row>
    <row r="81" spans="1:7" ht="13.95" customHeight="1" x14ac:dyDescent="0.3">
      <c r="A81" s="119"/>
      <c r="B81" s="33"/>
      <c r="C81" s="28"/>
      <c r="D81" s="43"/>
      <c r="E81" s="122"/>
      <c r="G81" s="11"/>
    </row>
    <row r="82" spans="1:7" ht="13.95" customHeight="1" x14ac:dyDescent="0.3">
      <c r="A82" s="107" t="s">
        <v>109</v>
      </c>
      <c r="B82" s="22">
        <f>SUM(B83:B85)</f>
        <v>1230</v>
      </c>
      <c r="C82" s="34"/>
      <c r="D82" s="35"/>
      <c r="E82" s="108"/>
      <c r="G82" s="11"/>
    </row>
    <row r="83" spans="1:7" ht="13.95" customHeight="1" x14ac:dyDescent="0.3">
      <c r="A83" s="113" t="s">
        <v>110</v>
      </c>
      <c r="B83" s="25">
        <v>330</v>
      </c>
      <c r="C83" s="36">
        <v>44181</v>
      </c>
      <c r="D83" s="37" t="s">
        <v>22</v>
      </c>
      <c r="E83" s="55" t="s">
        <v>111</v>
      </c>
      <c r="G83" s="11"/>
    </row>
    <row r="84" spans="1:7" ht="13.95" customHeight="1" x14ac:dyDescent="0.3">
      <c r="A84" s="54" t="s">
        <v>112</v>
      </c>
      <c r="B84" s="25">
        <v>900</v>
      </c>
      <c r="C84" s="36">
        <v>44187</v>
      </c>
      <c r="D84" s="37" t="s">
        <v>15</v>
      </c>
      <c r="E84" s="55" t="s">
        <v>113</v>
      </c>
      <c r="G84" s="11"/>
    </row>
    <row r="85" spans="1:7" ht="13.95" customHeight="1" x14ac:dyDescent="0.3">
      <c r="A85" s="120"/>
      <c r="B85" s="44"/>
      <c r="C85" s="19"/>
      <c r="D85" s="17"/>
      <c r="E85" s="110"/>
      <c r="G85" s="11"/>
    </row>
    <row r="86" spans="1:7" ht="13.95" customHeight="1" x14ac:dyDescent="0.3">
      <c r="A86" s="107" t="s">
        <v>114</v>
      </c>
      <c r="B86" s="22">
        <f>SUM(B87:B89)</f>
        <v>4132</v>
      </c>
      <c r="C86" s="34"/>
      <c r="D86" s="35"/>
      <c r="E86" s="108"/>
      <c r="G86" s="11"/>
    </row>
    <row r="87" spans="1:7" ht="13.95" customHeight="1" x14ac:dyDescent="0.3">
      <c r="A87" s="118" t="s">
        <v>115</v>
      </c>
      <c r="B87" s="45">
        <v>3340</v>
      </c>
      <c r="C87" s="19">
        <v>44181</v>
      </c>
      <c r="D87" s="17" t="s">
        <v>15</v>
      </c>
      <c r="E87" s="110" t="s">
        <v>116</v>
      </c>
      <c r="G87" s="11"/>
    </row>
    <row r="88" spans="1:7" ht="13.95" customHeight="1" x14ac:dyDescent="0.3">
      <c r="A88" s="118" t="s">
        <v>117</v>
      </c>
      <c r="B88" s="45">
        <v>792</v>
      </c>
      <c r="C88" s="19">
        <v>44182</v>
      </c>
      <c r="D88" s="17" t="s">
        <v>15</v>
      </c>
      <c r="E88" s="110" t="s">
        <v>118</v>
      </c>
      <c r="G88" s="11"/>
    </row>
    <row r="89" spans="1:7" ht="13.95" customHeight="1" x14ac:dyDescent="0.3">
      <c r="A89" s="120"/>
      <c r="B89" s="44"/>
      <c r="C89" s="19"/>
      <c r="D89" s="17"/>
      <c r="E89" s="110"/>
      <c r="G89" s="11"/>
    </row>
    <row r="90" spans="1:7" ht="13.95" customHeight="1" x14ac:dyDescent="0.3">
      <c r="A90" s="107" t="s">
        <v>119</v>
      </c>
      <c r="B90" s="22">
        <f>SUM(B91:B92)</f>
        <v>0</v>
      </c>
      <c r="C90" s="34"/>
      <c r="D90" s="35"/>
      <c r="E90" s="108"/>
      <c r="G90" s="11"/>
    </row>
    <row r="91" spans="1:7" ht="13.95" customHeight="1" x14ac:dyDescent="0.3">
      <c r="A91" s="118"/>
      <c r="B91" s="45"/>
      <c r="C91" s="19"/>
      <c r="D91" s="17"/>
      <c r="E91" s="110"/>
      <c r="G91" s="11"/>
    </row>
    <row r="92" spans="1:7" ht="13.95" customHeight="1" x14ac:dyDescent="0.3">
      <c r="A92" s="123"/>
      <c r="B92" s="27"/>
      <c r="C92" s="46"/>
      <c r="D92" s="47"/>
      <c r="E92" s="124"/>
      <c r="G92" s="11"/>
    </row>
    <row r="93" spans="1:7" ht="13.95" customHeight="1" x14ac:dyDescent="0.3">
      <c r="A93" s="107" t="s">
        <v>120</v>
      </c>
      <c r="B93" s="22">
        <f>SUM(B94:B96)</f>
        <v>13213.05</v>
      </c>
      <c r="C93" s="34"/>
      <c r="D93" s="35"/>
      <c r="E93" s="108"/>
      <c r="G93" s="11"/>
    </row>
    <row r="94" spans="1:7" ht="13.95" customHeight="1" x14ac:dyDescent="0.3">
      <c r="A94" s="120" t="s">
        <v>121</v>
      </c>
      <c r="B94" s="45">
        <v>6774.66</v>
      </c>
      <c r="C94" s="36">
        <v>44183</v>
      </c>
      <c r="D94" s="37" t="s">
        <v>15</v>
      </c>
      <c r="E94" s="125" t="s">
        <v>122</v>
      </c>
      <c r="G94" s="11"/>
    </row>
    <row r="95" spans="1:7" ht="13.95" customHeight="1" x14ac:dyDescent="0.3">
      <c r="A95" s="120" t="s">
        <v>123</v>
      </c>
      <c r="B95" s="45">
        <v>6438.39</v>
      </c>
      <c r="C95" s="36">
        <v>44183</v>
      </c>
      <c r="D95" s="37" t="s">
        <v>15</v>
      </c>
      <c r="E95" s="55" t="s">
        <v>124</v>
      </c>
      <c r="G95" s="11"/>
    </row>
    <row r="96" spans="1:7" ht="13.95" customHeight="1" x14ac:dyDescent="0.3">
      <c r="A96" s="120"/>
      <c r="B96" s="44"/>
      <c r="C96" s="30"/>
      <c r="D96" s="32"/>
      <c r="E96" s="51"/>
      <c r="G96" s="11"/>
    </row>
    <row r="97" spans="1:7" ht="13.95" customHeight="1" x14ac:dyDescent="0.3">
      <c r="A97" s="107" t="s">
        <v>125</v>
      </c>
      <c r="B97" s="22">
        <f>SUM(B98:B99)</f>
        <v>0</v>
      </c>
      <c r="C97" s="34"/>
      <c r="D97" s="35"/>
      <c r="E97" s="108"/>
      <c r="G97" s="11"/>
    </row>
    <row r="98" spans="1:7" ht="13.95" customHeight="1" x14ac:dyDescent="0.3">
      <c r="A98" s="113"/>
      <c r="B98" s="25"/>
      <c r="C98" s="30"/>
      <c r="D98" s="32"/>
      <c r="E98" s="51"/>
      <c r="G98" s="11"/>
    </row>
    <row r="99" spans="1:7" ht="13.95" customHeight="1" x14ac:dyDescent="0.3">
      <c r="A99" s="54"/>
      <c r="B99" s="40"/>
      <c r="C99" s="30"/>
      <c r="D99" s="32"/>
      <c r="E99" s="51"/>
      <c r="G99" s="11"/>
    </row>
    <row r="100" spans="1:7" ht="13.95" customHeight="1" x14ac:dyDescent="0.3">
      <c r="A100" s="107" t="s">
        <v>126</v>
      </c>
      <c r="B100" s="22">
        <f>SUM(B101:B104)</f>
        <v>10176.74</v>
      </c>
      <c r="C100" s="34"/>
      <c r="D100" s="35"/>
      <c r="E100" s="108"/>
      <c r="G100" s="11"/>
    </row>
    <row r="101" spans="1:7" ht="13.95" customHeight="1" x14ac:dyDescent="0.3">
      <c r="A101" s="126" t="s">
        <v>127</v>
      </c>
      <c r="B101" s="25">
        <v>5695.25</v>
      </c>
      <c r="C101" s="30">
        <v>44176</v>
      </c>
      <c r="D101" s="32" t="s">
        <v>22</v>
      </c>
      <c r="E101" s="51" t="s">
        <v>128</v>
      </c>
      <c r="G101" s="11"/>
    </row>
    <row r="102" spans="1:7" ht="13.95" customHeight="1" x14ac:dyDescent="0.3">
      <c r="A102" s="126" t="s">
        <v>129</v>
      </c>
      <c r="B102" s="25">
        <v>2124.79</v>
      </c>
      <c r="C102" s="30">
        <v>44182</v>
      </c>
      <c r="D102" s="32" t="s">
        <v>22</v>
      </c>
      <c r="E102" s="51" t="s">
        <v>130</v>
      </c>
      <c r="G102" s="11"/>
    </row>
    <row r="103" spans="1:7" ht="13.95" customHeight="1" x14ac:dyDescent="0.3">
      <c r="A103" s="54" t="s">
        <v>129</v>
      </c>
      <c r="B103" s="25">
        <v>2356.6999999999998</v>
      </c>
      <c r="C103" s="30">
        <v>44187</v>
      </c>
      <c r="D103" s="32" t="s">
        <v>22</v>
      </c>
      <c r="E103" s="51" t="s">
        <v>131</v>
      </c>
      <c r="G103" s="11"/>
    </row>
    <row r="104" spans="1:7" ht="13.95" customHeight="1" x14ac:dyDescent="0.3">
      <c r="A104" s="118"/>
      <c r="B104" s="25"/>
      <c r="C104" s="36"/>
      <c r="D104" s="37"/>
      <c r="E104" s="121"/>
      <c r="G104" s="11"/>
    </row>
    <row r="105" spans="1:7" ht="13.95" customHeight="1" x14ac:dyDescent="0.3">
      <c r="A105" s="105" t="s">
        <v>132</v>
      </c>
      <c r="B105" s="86">
        <f>SUM(B106,B114)</f>
        <v>3732.2700000000004</v>
      </c>
      <c r="C105" s="85"/>
      <c r="D105" s="87"/>
      <c r="E105" s="106"/>
      <c r="G105" s="11"/>
    </row>
    <row r="106" spans="1:7" ht="13.95" customHeight="1" x14ac:dyDescent="0.3">
      <c r="A106" s="107" t="s">
        <v>133</v>
      </c>
      <c r="B106" s="22">
        <f>SUM(B107:B113)</f>
        <v>3732.2700000000004</v>
      </c>
      <c r="C106" s="34"/>
      <c r="D106" s="35"/>
      <c r="E106" s="108"/>
      <c r="G106" s="11"/>
    </row>
    <row r="107" spans="1:7" ht="13.95" customHeight="1" x14ac:dyDescent="0.3">
      <c r="A107" s="126" t="s">
        <v>134</v>
      </c>
      <c r="B107" s="25">
        <v>799.85</v>
      </c>
      <c r="C107" s="36">
        <v>44183</v>
      </c>
      <c r="D107" s="37" t="s">
        <v>135</v>
      </c>
      <c r="E107" s="55" t="s">
        <v>136</v>
      </c>
      <c r="G107" s="11"/>
    </row>
    <row r="108" spans="1:7" ht="13.95" customHeight="1" x14ac:dyDescent="0.3">
      <c r="A108" s="126" t="s">
        <v>137</v>
      </c>
      <c r="B108" s="25">
        <v>558.89</v>
      </c>
      <c r="C108" s="36">
        <v>44183</v>
      </c>
      <c r="D108" s="37" t="s">
        <v>135</v>
      </c>
      <c r="E108" s="55" t="s">
        <v>138</v>
      </c>
      <c r="G108" s="11"/>
    </row>
    <row r="109" spans="1:7" ht="13.95" customHeight="1" x14ac:dyDescent="0.3">
      <c r="A109" s="126" t="s">
        <v>139</v>
      </c>
      <c r="B109" s="25">
        <v>170.2</v>
      </c>
      <c r="C109" s="36">
        <v>44183</v>
      </c>
      <c r="D109" s="37" t="s">
        <v>135</v>
      </c>
      <c r="E109" s="55" t="s">
        <v>140</v>
      </c>
      <c r="G109" s="11"/>
    </row>
    <row r="110" spans="1:7" ht="13.95" customHeight="1" x14ac:dyDescent="0.3">
      <c r="A110" s="126" t="s">
        <v>141</v>
      </c>
      <c r="B110" s="25">
        <v>619.78</v>
      </c>
      <c r="C110" s="36">
        <v>44183</v>
      </c>
      <c r="D110" s="37" t="s">
        <v>15</v>
      </c>
      <c r="E110" s="55" t="s">
        <v>142</v>
      </c>
      <c r="G110" s="11"/>
    </row>
    <row r="111" spans="1:7" ht="13.95" customHeight="1" x14ac:dyDescent="0.3">
      <c r="A111" s="126" t="s">
        <v>141</v>
      </c>
      <c r="B111" s="25">
        <v>87.55</v>
      </c>
      <c r="C111" s="36">
        <v>44183</v>
      </c>
      <c r="D111" s="37" t="s">
        <v>15</v>
      </c>
      <c r="E111" s="55" t="s">
        <v>143</v>
      </c>
      <c r="G111" s="11"/>
    </row>
    <row r="112" spans="1:7" ht="13.95" customHeight="1" x14ac:dyDescent="0.3">
      <c r="A112" s="126" t="s">
        <v>144</v>
      </c>
      <c r="B112" s="25">
        <v>1496</v>
      </c>
      <c r="C112" s="36">
        <v>44196</v>
      </c>
      <c r="D112" s="37" t="s">
        <v>135</v>
      </c>
      <c r="E112" s="55" t="s">
        <v>145</v>
      </c>
      <c r="G112" s="11"/>
    </row>
    <row r="113" spans="1:7" ht="13.95" customHeight="1" x14ac:dyDescent="0.3">
      <c r="A113" s="113"/>
      <c r="B113" s="25"/>
      <c r="C113" s="36"/>
      <c r="D113" s="37"/>
      <c r="E113" s="55"/>
      <c r="G113" s="11"/>
    </row>
    <row r="114" spans="1:7" ht="13.95" customHeight="1" x14ac:dyDescent="0.3">
      <c r="A114" s="107" t="s">
        <v>146</v>
      </c>
      <c r="B114" s="22">
        <f>SUM(B115:B116)</f>
        <v>0</v>
      </c>
      <c r="C114" s="34"/>
      <c r="D114" s="35"/>
      <c r="E114" s="108"/>
      <c r="G114" s="11"/>
    </row>
    <row r="115" spans="1:7" ht="13.95" customHeight="1" x14ac:dyDescent="0.3">
      <c r="A115" s="113"/>
      <c r="B115" s="25"/>
      <c r="C115" s="36"/>
      <c r="D115" s="37"/>
      <c r="E115" s="55"/>
      <c r="G115" s="11"/>
    </row>
    <row r="116" spans="1:7" ht="13.95" customHeight="1" x14ac:dyDescent="0.3">
      <c r="A116" s="118"/>
      <c r="B116" s="25"/>
      <c r="C116" s="36"/>
      <c r="D116" s="37"/>
      <c r="E116" s="55"/>
      <c r="G116" s="11"/>
    </row>
    <row r="117" spans="1:7" ht="13.95" customHeight="1" x14ac:dyDescent="0.3">
      <c r="A117" s="105" t="s">
        <v>147</v>
      </c>
      <c r="B117" s="86">
        <f>SUM(B118,B121,B125,B133)</f>
        <v>12881.220000000001</v>
      </c>
      <c r="C117" s="85"/>
      <c r="D117" s="87"/>
      <c r="E117" s="106"/>
      <c r="G117" s="11"/>
    </row>
    <row r="118" spans="1:7" ht="13.95" customHeight="1" x14ac:dyDescent="0.3">
      <c r="A118" s="107" t="s">
        <v>148</v>
      </c>
      <c r="B118" s="22">
        <f>SUM(B120)</f>
        <v>0</v>
      </c>
      <c r="C118" s="34"/>
      <c r="D118" s="35"/>
      <c r="E118" s="108"/>
      <c r="G118" s="11"/>
    </row>
    <row r="119" spans="1:7" ht="13.95" customHeight="1" x14ac:dyDescent="0.3">
      <c r="A119" s="118"/>
      <c r="B119" s="25"/>
      <c r="C119" s="36"/>
      <c r="D119" s="37"/>
      <c r="E119" s="55"/>
      <c r="G119" s="11"/>
    </row>
    <row r="120" spans="1:7" ht="13.95" customHeight="1" x14ac:dyDescent="0.3">
      <c r="A120" s="118"/>
      <c r="B120" s="48"/>
      <c r="C120" s="36"/>
      <c r="D120" s="37"/>
      <c r="E120" s="121"/>
      <c r="G120" s="11"/>
    </row>
    <row r="121" spans="1:7" ht="13.95" customHeight="1" x14ac:dyDescent="0.3">
      <c r="A121" s="107" t="s">
        <v>149</v>
      </c>
      <c r="B121" s="22">
        <f>SUM(B122:B124)</f>
        <v>177.56</v>
      </c>
      <c r="C121" s="34"/>
      <c r="D121" s="35"/>
      <c r="E121" s="108"/>
      <c r="G121" s="11"/>
    </row>
    <row r="122" spans="1:7" ht="13.95" customHeight="1" x14ac:dyDescent="0.3">
      <c r="A122" s="118" t="s">
        <v>150</v>
      </c>
      <c r="B122" s="25">
        <v>88.78</v>
      </c>
      <c r="C122" s="36">
        <v>44188</v>
      </c>
      <c r="D122" s="37" t="s">
        <v>151</v>
      </c>
      <c r="E122" s="127"/>
      <c r="G122" s="11"/>
    </row>
    <row r="123" spans="1:7" ht="13.95" customHeight="1" x14ac:dyDescent="0.3">
      <c r="A123" s="118" t="s">
        <v>150</v>
      </c>
      <c r="B123" s="25">
        <v>88.78</v>
      </c>
      <c r="C123" s="36">
        <v>44188</v>
      </c>
      <c r="D123" s="37" t="s">
        <v>151</v>
      </c>
      <c r="E123" s="127"/>
      <c r="G123" s="11"/>
    </row>
    <row r="124" spans="1:7" ht="13.95" customHeight="1" x14ac:dyDescent="0.3">
      <c r="A124" s="118"/>
      <c r="B124" s="25"/>
      <c r="C124" s="36"/>
      <c r="D124" s="37"/>
      <c r="E124" s="55"/>
      <c r="G124" s="11"/>
    </row>
    <row r="125" spans="1:7" ht="13.95" customHeight="1" x14ac:dyDescent="0.3">
      <c r="A125" s="107" t="s">
        <v>152</v>
      </c>
      <c r="B125" s="22">
        <f>SUM(B126:B132)</f>
        <v>10595.61</v>
      </c>
      <c r="C125" s="34"/>
      <c r="D125" s="35"/>
      <c r="E125" s="108"/>
      <c r="G125" s="11"/>
    </row>
    <row r="126" spans="1:7" ht="13.95" customHeight="1" x14ac:dyDescent="0.3">
      <c r="A126" s="126" t="s">
        <v>153</v>
      </c>
      <c r="B126" s="49">
        <v>1034.46</v>
      </c>
      <c r="C126" s="36">
        <v>44183</v>
      </c>
      <c r="D126" s="37" t="s">
        <v>15</v>
      </c>
      <c r="E126" s="128" t="s">
        <v>153</v>
      </c>
      <c r="G126" s="11"/>
    </row>
    <row r="127" spans="1:7" ht="13.95" customHeight="1" x14ac:dyDescent="0.3">
      <c r="A127" s="126" t="s">
        <v>154</v>
      </c>
      <c r="B127" s="49">
        <v>1531.35</v>
      </c>
      <c r="C127" s="36">
        <v>44183</v>
      </c>
      <c r="D127" s="37" t="s">
        <v>15</v>
      </c>
      <c r="E127" s="128" t="s">
        <v>154</v>
      </c>
      <c r="G127" s="11"/>
    </row>
    <row r="128" spans="1:7" ht="13.95" customHeight="1" x14ac:dyDescent="0.3">
      <c r="A128" s="126" t="s">
        <v>155</v>
      </c>
      <c r="B128" s="49">
        <v>375.4</v>
      </c>
      <c r="C128" s="36">
        <v>44183</v>
      </c>
      <c r="D128" s="37" t="s">
        <v>15</v>
      </c>
      <c r="E128" s="128" t="s">
        <v>155</v>
      </c>
      <c r="G128" s="11"/>
    </row>
    <row r="129" spans="1:7" ht="13.95" customHeight="1" x14ac:dyDescent="0.3">
      <c r="A129" s="126" t="s">
        <v>156</v>
      </c>
      <c r="B129" s="49">
        <v>1796.53</v>
      </c>
      <c r="C129" s="36">
        <v>44183</v>
      </c>
      <c r="D129" s="37" t="s">
        <v>15</v>
      </c>
      <c r="E129" s="128" t="s">
        <v>156</v>
      </c>
      <c r="G129" s="11"/>
    </row>
    <row r="130" spans="1:7" ht="13.95" customHeight="1" x14ac:dyDescent="0.3">
      <c r="A130" s="126" t="s">
        <v>157</v>
      </c>
      <c r="B130" s="49">
        <v>1428.75</v>
      </c>
      <c r="C130" s="36">
        <v>44183</v>
      </c>
      <c r="D130" s="37" t="s">
        <v>51</v>
      </c>
      <c r="E130" s="128"/>
      <c r="G130" s="11"/>
    </row>
    <row r="131" spans="1:7" ht="13.95" customHeight="1" x14ac:dyDescent="0.3">
      <c r="A131" s="126" t="s">
        <v>158</v>
      </c>
      <c r="B131" s="49">
        <v>4429.12</v>
      </c>
      <c r="C131" s="36">
        <v>44183</v>
      </c>
      <c r="D131" s="37" t="s">
        <v>51</v>
      </c>
      <c r="E131" s="128"/>
      <c r="G131" s="11"/>
    </row>
    <row r="132" spans="1:7" ht="13.95" customHeight="1" x14ac:dyDescent="0.3">
      <c r="A132" s="126"/>
      <c r="B132" s="50"/>
      <c r="C132" s="36"/>
      <c r="D132" s="37"/>
      <c r="E132" s="55"/>
      <c r="G132" s="11"/>
    </row>
    <row r="133" spans="1:7" ht="13.95" customHeight="1" x14ac:dyDescent="0.3">
      <c r="A133" s="107" t="s">
        <v>159</v>
      </c>
      <c r="B133" s="22">
        <f>SUM(B134:B136)</f>
        <v>2108.0500000000002</v>
      </c>
      <c r="C133" s="34"/>
      <c r="D133" s="35"/>
      <c r="E133" s="108"/>
      <c r="G133" s="11"/>
    </row>
    <row r="134" spans="1:7" ht="13.95" customHeight="1" x14ac:dyDescent="0.3">
      <c r="A134" s="54" t="s">
        <v>160</v>
      </c>
      <c r="B134" s="45">
        <v>2024.05</v>
      </c>
      <c r="C134" s="28"/>
      <c r="D134" s="32"/>
      <c r="E134" s="114"/>
      <c r="G134" s="11"/>
    </row>
    <row r="135" spans="1:7" ht="13.95" customHeight="1" x14ac:dyDescent="0.3">
      <c r="A135" s="54" t="s">
        <v>161</v>
      </c>
      <c r="B135" s="45">
        <v>84</v>
      </c>
      <c r="C135" s="30"/>
      <c r="D135" s="32"/>
      <c r="E135" s="51"/>
      <c r="G135" s="11"/>
    </row>
    <row r="136" spans="1:7" ht="13.95" customHeight="1" x14ac:dyDescent="0.3">
      <c r="A136" s="118"/>
      <c r="B136" s="45"/>
      <c r="C136" s="30"/>
      <c r="D136" s="32"/>
      <c r="E136" s="114"/>
      <c r="G136" s="11"/>
    </row>
    <row r="137" spans="1:7" ht="13.95" customHeight="1" x14ac:dyDescent="0.3">
      <c r="A137" s="105" t="s">
        <v>162</v>
      </c>
      <c r="B137" s="86">
        <f>SUM(B138:B139)</f>
        <v>0</v>
      </c>
      <c r="C137" s="85"/>
      <c r="D137" s="87"/>
      <c r="E137" s="106"/>
      <c r="G137" s="5"/>
    </row>
    <row r="138" spans="1:7" s="52" customFormat="1" ht="13.95" customHeight="1" x14ac:dyDescent="0.3">
      <c r="A138" s="54"/>
      <c r="B138" s="25"/>
      <c r="C138" s="30"/>
      <c r="D138" s="90"/>
      <c r="E138" s="51"/>
      <c r="G138" s="53"/>
    </row>
    <row r="139" spans="1:7" ht="13.95" customHeight="1" x14ac:dyDescent="0.3">
      <c r="A139" s="54"/>
      <c r="B139" s="40"/>
      <c r="C139" s="30"/>
      <c r="D139" s="90"/>
      <c r="E139" s="51"/>
      <c r="G139" s="5"/>
    </row>
    <row r="140" spans="1:7" ht="13.95" customHeight="1" x14ac:dyDescent="0.3">
      <c r="A140" s="105" t="s">
        <v>163</v>
      </c>
      <c r="B140" s="86">
        <f>SUM(B141:B141)</f>
        <v>0</v>
      </c>
      <c r="C140" s="85"/>
      <c r="D140" s="87"/>
      <c r="E140" s="106"/>
      <c r="G140" s="5"/>
    </row>
    <row r="141" spans="1:7" ht="13.95" customHeight="1" x14ac:dyDescent="0.3">
      <c r="A141" s="118"/>
      <c r="B141" s="25"/>
      <c r="C141" s="36"/>
      <c r="D141" s="37"/>
      <c r="E141" s="55"/>
      <c r="G141" s="5"/>
    </row>
    <row r="142" spans="1:7" ht="13.95" customHeight="1" x14ac:dyDescent="0.3">
      <c r="A142" s="118"/>
      <c r="B142" s="25"/>
      <c r="C142" s="36"/>
      <c r="D142" s="37"/>
      <c r="E142" s="55"/>
      <c r="G142" s="5"/>
    </row>
    <row r="143" spans="1:7" ht="13.95" customHeight="1" x14ac:dyDescent="0.3">
      <c r="A143" s="105" t="s">
        <v>164</v>
      </c>
      <c r="B143" s="86">
        <f>SUM(B144:B144)</f>
        <v>0</v>
      </c>
      <c r="C143" s="85"/>
      <c r="D143" s="87"/>
      <c r="E143" s="106"/>
      <c r="G143" s="5"/>
    </row>
    <row r="144" spans="1:7" ht="13.95" customHeight="1" x14ac:dyDescent="0.3">
      <c r="A144" s="126"/>
      <c r="B144" s="91"/>
      <c r="C144" s="36"/>
      <c r="D144" s="37"/>
      <c r="E144" s="55"/>
      <c r="G144" s="5"/>
    </row>
    <row r="145" spans="1:7" ht="13.95" customHeight="1" x14ac:dyDescent="0.3">
      <c r="A145" s="54"/>
      <c r="B145" s="40"/>
      <c r="C145" s="30"/>
      <c r="D145" s="90"/>
      <c r="E145" s="51"/>
      <c r="G145" s="5"/>
    </row>
    <row r="146" spans="1:7" ht="13.95" customHeight="1" x14ac:dyDescent="0.3">
      <c r="A146" s="105" t="s">
        <v>165</v>
      </c>
      <c r="B146" s="86">
        <f>SUM(B147:B158)</f>
        <v>170440.29</v>
      </c>
      <c r="C146" s="85"/>
      <c r="D146" s="87"/>
      <c r="E146" s="106"/>
      <c r="G146" s="5"/>
    </row>
    <row r="147" spans="1:7" ht="13.95" customHeight="1" x14ac:dyDescent="0.3">
      <c r="A147" s="54" t="s">
        <v>166</v>
      </c>
      <c r="B147" s="49">
        <v>153.26</v>
      </c>
      <c r="C147" s="36">
        <v>44167</v>
      </c>
      <c r="D147" s="38" t="s">
        <v>22</v>
      </c>
      <c r="E147" s="55" t="s">
        <v>167</v>
      </c>
      <c r="G147" s="5"/>
    </row>
    <row r="148" spans="1:7" ht="13.95" customHeight="1" x14ac:dyDescent="0.3">
      <c r="A148" s="113" t="s">
        <v>168</v>
      </c>
      <c r="B148" s="49">
        <v>2063.77</v>
      </c>
      <c r="C148" s="36">
        <v>44173</v>
      </c>
      <c r="D148" s="38" t="s">
        <v>151</v>
      </c>
      <c r="E148" s="55" t="s">
        <v>169</v>
      </c>
      <c r="G148" s="5"/>
    </row>
    <row r="149" spans="1:7" ht="13.95" customHeight="1" x14ac:dyDescent="0.3">
      <c r="A149" s="54" t="s">
        <v>170</v>
      </c>
      <c r="B149" s="49">
        <v>5800</v>
      </c>
      <c r="C149" s="36">
        <v>44179</v>
      </c>
      <c r="D149" s="38" t="s">
        <v>15</v>
      </c>
      <c r="E149" s="55" t="s">
        <v>171</v>
      </c>
      <c r="G149" s="5"/>
    </row>
    <row r="150" spans="1:7" ht="13.95" customHeight="1" x14ac:dyDescent="0.3">
      <c r="A150" s="113" t="s">
        <v>166</v>
      </c>
      <c r="B150" s="49">
        <v>153.26</v>
      </c>
      <c r="C150" s="36">
        <v>44180</v>
      </c>
      <c r="D150" s="38" t="s">
        <v>22</v>
      </c>
      <c r="E150" s="55" t="s">
        <v>172</v>
      </c>
      <c r="G150" s="5"/>
    </row>
    <row r="151" spans="1:7" ht="13.95" customHeight="1" x14ac:dyDescent="0.3">
      <c r="A151" s="113" t="s">
        <v>173</v>
      </c>
      <c r="B151" s="49">
        <v>18770</v>
      </c>
      <c r="C151" s="36">
        <v>44180</v>
      </c>
      <c r="D151" s="38" t="s">
        <v>15</v>
      </c>
      <c r="E151" s="55" t="s">
        <v>174</v>
      </c>
      <c r="G151" s="5"/>
    </row>
    <row r="152" spans="1:7" ht="13.95" customHeight="1" x14ac:dyDescent="0.3">
      <c r="A152" s="54" t="s">
        <v>175</v>
      </c>
      <c r="B152" s="49">
        <v>49600</v>
      </c>
      <c r="C152" s="36">
        <v>44180</v>
      </c>
      <c r="D152" s="38" t="s">
        <v>15</v>
      </c>
      <c r="E152" s="55" t="s">
        <v>176</v>
      </c>
      <c r="G152" s="5"/>
    </row>
    <row r="153" spans="1:7" ht="13.95" customHeight="1" x14ac:dyDescent="0.3">
      <c r="A153" s="113" t="s">
        <v>177</v>
      </c>
      <c r="B153" s="49">
        <v>27900</v>
      </c>
      <c r="C153" s="36">
        <v>44180</v>
      </c>
      <c r="D153" s="38" t="s">
        <v>15</v>
      </c>
      <c r="E153" s="55" t="s">
        <v>178</v>
      </c>
      <c r="G153" s="5"/>
    </row>
    <row r="154" spans="1:7" ht="13.95" customHeight="1" x14ac:dyDescent="0.3">
      <c r="A154" s="113" t="s">
        <v>175</v>
      </c>
      <c r="B154" s="49">
        <v>49600</v>
      </c>
      <c r="C154" s="36">
        <v>44182</v>
      </c>
      <c r="D154" s="38" t="s">
        <v>15</v>
      </c>
      <c r="E154" s="55" t="s">
        <v>179</v>
      </c>
      <c r="G154" s="5"/>
    </row>
    <row r="155" spans="1:7" ht="13.95" customHeight="1" x14ac:dyDescent="0.3">
      <c r="A155" s="113" t="s">
        <v>180</v>
      </c>
      <c r="B155" s="49">
        <v>9500</v>
      </c>
      <c r="C155" s="36">
        <v>44183</v>
      </c>
      <c r="D155" s="38" t="s">
        <v>15</v>
      </c>
      <c r="E155" s="55" t="s">
        <v>181</v>
      </c>
      <c r="G155" s="5"/>
    </row>
    <row r="156" spans="1:7" ht="13.95" customHeight="1" x14ac:dyDescent="0.3">
      <c r="A156" s="113" t="s">
        <v>182</v>
      </c>
      <c r="B156" s="49">
        <v>4000</v>
      </c>
      <c r="C156" s="36">
        <v>44183</v>
      </c>
      <c r="D156" s="38" t="s">
        <v>15</v>
      </c>
      <c r="E156" s="55" t="s">
        <v>183</v>
      </c>
      <c r="G156" s="5"/>
    </row>
    <row r="157" spans="1:7" ht="13.95" customHeight="1" x14ac:dyDescent="0.3">
      <c r="A157" s="113" t="s">
        <v>170</v>
      </c>
      <c r="B157" s="49">
        <v>2900</v>
      </c>
      <c r="C157" s="36">
        <v>44183</v>
      </c>
      <c r="D157" s="38" t="s">
        <v>15</v>
      </c>
      <c r="E157" s="55" t="s">
        <v>184</v>
      </c>
      <c r="G157" s="5"/>
    </row>
    <row r="158" spans="1:7" ht="13.95" customHeight="1" x14ac:dyDescent="0.3">
      <c r="A158" s="113"/>
      <c r="B158" s="40"/>
      <c r="C158" s="30"/>
      <c r="D158" s="90"/>
      <c r="E158" s="51"/>
      <c r="G158" s="5"/>
    </row>
    <row r="159" spans="1:7" ht="13.95" customHeight="1" x14ac:dyDescent="0.3">
      <c r="A159" s="105" t="s">
        <v>185</v>
      </c>
      <c r="B159" s="86">
        <f>SUM(B160:B163)</f>
        <v>702.35</v>
      </c>
      <c r="C159" s="85"/>
      <c r="D159" s="87"/>
      <c r="E159" s="106"/>
      <c r="G159" s="5"/>
    </row>
    <row r="160" spans="1:7" ht="13.95" customHeight="1" x14ac:dyDescent="0.3">
      <c r="A160" s="54" t="s">
        <v>186</v>
      </c>
      <c r="B160" s="56">
        <v>250</v>
      </c>
      <c r="C160" s="36">
        <v>44172</v>
      </c>
      <c r="D160" s="37" t="s">
        <v>15</v>
      </c>
      <c r="E160" s="55" t="s">
        <v>187</v>
      </c>
      <c r="G160" s="5"/>
    </row>
    <row r="161" spans="1:7" ht="13.95" customHeight="1" x14ac:dyDescent="0.3">
      <c r="A161" s="54" t="s">
        <v>188</v>
      </c>
      <c r="B161" s="56">
        <v>202.35</v>
      </c>
      <c r="C161" s="36">
        <v>44183</v>
      </c>
      <c r="D161" s="37" t="s">
        <v>151</v>
      </c>
      <c r="E161" s="55" t="s">
        <v>189</v>
      </c>
      <c r="G161" s="5"/>
    </row>
    <row r="162" spans="1:7" ht="13.95" customHeight="1" x14ac:dyDescent="0.3">
      <c r="A162" s="54" t="s">
        <v>186</v>
      </c>
      <c r="B162" s="56">
        <v>250</v>
      </c>
      <c r="C162" s="36">
        <v>44196</v>
      </c>
      <c r="D162" s="37" t="s">
        <v>15</v>
      </c>
      <c r="E162" s="55" t="s">
        <v>190</v>
      </c>
      <c r="G162" s="5"/>
    </row>
    <row r="163" spans="1:7" ht="13.95" customHeight="1" x14ac:dyDescent="0.3">
      <c r="A163" s="54"/>
      <c r="B163" s="92"/>
      <c r="C163" s="30"/>
      <c r="D163" s="32"/>
      <c r="E163" s="51"/>
      <c r="G163" s="5"/>
    </row>
    <row r="164" spans="1:7" ht="13.95" customHeight="1" x14ac:dyDescent="0.3">
      <c r="A164" s="116" t="s">
        <v>191</v>
      </c>
      <c r="B164" s="86">
        <f>SUM(B7,B39,B64,B105,B117,B137,B140,B143,B146,B159)</f>
        <v>639721.68000000005</v>
      </c>
      <c r="C164" s="89"/>
      <c r="D164" s="88"/>
      <c r="E164" s="117"/>
      <c r="G164" s="5"/>
    </row>
    <row r="165" spans="1:7" ht="13.95" customHeight="1" x14ac:dyDescent="0.3">
      <c r="A165" s="129"/>
      <c r="B165" s="94"/>
      <c r="C165" s="95"/>
      <c r="D165" s="93"/>
      <c r="E165" s="130"/>
      <c r="G165" s="5"/>
    </row>
    <row r="166" spans="1:7" ht="13.95" customHeight="1" x14ac:dyDescent="0.3">
      <c r="A166" s="116" t="s">
        <v>192</v>
      </c>
      <c r="B166" s="86">
        <f>SUM(B167:B171)</f>
        <v>653444.19999999995</v>
      </c>
      <c r="C166" s="89"/>
      <c r="D166" s="88"/>
      <c r="E166" s="117"/>
      <c r="G166" s="5"/>
    </row>
    <row r="167" spans="1:7" ht="13.95" customHeight="1" x14ac:dyDescent="0.3">
      <c r="A167" s="57" t="s">
        <v>193</v>
      </c>
      <c r="B167" s="25">
        <v>20000</v>
      </c>
      <c r="C167" s="26">
        <v>44145</v>
      </c>
      <c r="D167" s="24" t="s">
        <v>15</v>
      </c>
      <c r="E167" s="58" t="s">
        <v>194</v>
      </c>
      <c r="G167" s="5"/>
    </row>
    <row r="168" spans="1:7" ht="13.95" customHeight="1" x14ac:dyDescent="0.3">
      <c r="A168" s="57" t="s">
        <v>195</v>
      </c>
      <c r="B168" s="25">
        <v>249000</v>
      </c>
      <c r="C168" s="26">
        <v>44179</v>
      </c>
      <c r="D168" s="24" t="s">
        <v>15</v>
      </c>
      <c r="E168" s="58" t="s">
        <v>194</v>
      </c>
      <c r="G168" s="5"/>
    </row>
    <row r="169" spans="1:7" ht="13.95" customHeight="1" x14ac:dyDescent="0.3">
      <c r="A169" s="57" t="s">
        <v>196</v>
      </c>
      <c r="B169" s="96">
        <v>52000</v>
      </c>
      <c r="C169" s="26">
        <v>44179</v>
      </c>
      <c r="D169" s="24" t="s">
        <v>15</v>
      </c>
      <c r="E169" s="58" t="s">
        <v>194</v>
      </c>
      <c r="G169" s="5"/>
    </row>
    <row r="170" spans="1:7" ht="13.95" customHeight="1" x14ac:dyDescent="0.3">
      <c r="A170" s="57" t="s">
        <v>197</v>
      </c>
      <c r="B170" s="96">
        <v>271444.2</v>
      </c>
      <c r="C170" s="26">
        <v>44182</v>
      </c>
      <c r="D170" s="24" t="s">
        <v>15</v>
      </c>
      <c r="E170" s="58" t="s">
        <v>194</v>
      </c>
      <c r="G170" s="5"/>
    </row>
    <row r="171" spans="1:7" ht="13.95" customHeight="1" x14ac:dyDescent="0.3">
      <c r="A171" s="57" t="s">
        <v>198</v>
      </c>
      <c r="B171" s="96">
        <v>61000</v>
      </c>
      <c r="C171" s="26">
        <v>44194</v>
      </c>
      <c r="D171" s="24" t="s">
        <v>15</v>
      </c>
      <c r="E171" s="58" t="s">
        <v>194</v>
      </c>
      <c r="G171" s="5"/>
    </row>
    <row r="172" spans="1:7" s="64" customFormat="1" ht="13.95" customHeight="1" x14ac:dyDescent="0.3">
      <c r="A172" s="59" t="s">
        <v>199</v>
      </c>
      <c r="B172" s="60">
        <f>(B173+B174)</f>
        <v>0</v>
      </c>
      <c r="C172" s="61"/>
      <c r="D172" s="62"/>
      <c r="E172" s="63"/>
    </row>
    <row r="173" spans="1:7" ht="13.95" customHeight="1" x14ac:dyDescent="0.3">
      <c r="A173" s="57"/>
      <c r="B173" s="25"/>
      <c r="C173" s="26"/>
      <c r="D173" s="24"/>
      <c r="E173" s="58"/>
    </row>
    <row r="174" spans="1:7" ht="13.95" customHeight="1" x14ac:dyDescent="0.3">
      <c r="A174" s="131"/>
      <c r="B174" s="98"/>
      <c r="C174" s="99"/>
      <c r="D174" s="97"/>
      <c r="E174" s="132"/>
    </row>
    <row r="175" spans="1:7" ht="13.95" customHeight="1" x14ac:dyDescent="0.3">
      <c r="A175" s="116" t="s">
        <v>200</v>
      </c>
      <c r="B175" s="86">
        <f>SUM(B176:B177)</f>
        <v>13777.350000000151</v>
      </c>
      <c r="C175" s="89"/>
      <c r="D175" s="88"/>
      <c r="E175" s="117"/>
    </row>
    <row r="176" spans="1:7" ht="13.95" customHeight="1" x14ac:dyDescent="0.3">
      <c r="A176" s="57" t="s">
        <v>201</v>
      </c>
      <c r="B176" s="25">
        <f>[1]NOV_20!B187</f>
        <v>13777.350000000151</v>
      </c>
      <c r="C176" s="26">
        <v>44165</v>
      </c>
      <c r="D176" s="24"/>
      <c r="E176" s="58"/>
    </row>
    <row r="177" spans="1:5" ht="13.95" customHeight="1" x14ac:dyDescent="0.3">
      <c r="A177" s="57"/>
      <c r="B177" s="25"/>
      <c r="C177" s="26"/>
      <c r="D177" s="24"/>
      <c r="E177" s="58"/>
    </row>
    <row r="178" spans="1:5" ht="13.95" customHeight="1" thickBot="1" x14ac:dyDescent="0.35">
      <c r="A178" s="133" t="s">
        <v>202</v>
      </c>
      <c r="B178" s="134">
        <f>B166+B1971+B175-B164</f>
        <v>27499.869999999995</v>
      </c>
      <c r="C178" s="135">
        <v>44196</v>
      </c>
      <c r="D178" s="136"/>
      <c r="E178" s="137"/>
    </row>
    <row r="179" spans="1:5" ht="13.95" customHeight="1" x14ac:dyDescent="0.3">
      <c r="A179" s="81"/>
      <c r="B179" s="82"/>
      <c r="C179" s="83"/>
      <c r="D179" s="84"/>
      <c r="E179" s="68"/>
    </row>
    <row r="180" spans="1:5" ht="13.95" customHeight="1" x14ac:dyDescent="0.3">
      <c r="A180" s="12" t="s">
        <v>203</v>
      </c>
      <c r="B180" s="65"/>
      <c r="C180" s="66"/>
      <c r="D180" s="67"/>
      <c r="E180" s="68"/>
    </row>
    <row r="181" spans="1:5" ht="13.95" customHeight="1" x14ac:dyDescent="0.3">
      <c r="A181" s="69" t="s">
        <v>204</v>
      </c>
      <c r="B181" s="70"/>
      <c r="C181" s="70"/>
      <c r="D181" s="70"/>
      <c r="E181" s="71"/>
    </row>
    <row r="182" spans="1:5" ht="13.95" customHeight="1" x14ac:dyDescent="0.3">
      <c r="A182" s="72" t="s">
        <v>205</v>
      </c>
      <c r="B182" s="73"/>
      <c r="C182" s="73"/>
      <c r="D182" s="73"/>
      <c r="E182" s="74"/>
    </row>
    <row r="183" spans="1:5" ht="13.95" customHeight="1" thickBot="1" x14ac:dyDescent="0.35">
      <c r="A183" s="75" t="s">
        <v>206</v>
      </c>
      <c r="B183" s="76"/>
      <c r="C183" s="76"/>
      <c r="D183" s="76"/>
      <c r="E183" s="77"/>
    </row>
    <row r="184" spans="1:5" ht="13.95" customHeight="1" x14ac:dyDescent="0.3"/>
    <row r="185" spans="1:5" ht="13.95" customHeight="1" x14ac:dyDescent="0.3"/>
  </sheetData>
  <mergeCells count="4">
    <mergeCell ref="A4:E4"/>
    <mergeCell ref="A181:E181"/>
    <mergeCell ref="A182:E182"/>
    <mergeCell ref="A183:E183"/>
  </mergeCells>
  <pageMargins left="0.511811024" right="0.511811024" top="0.78740157499999996" bottom="0.78740157499999996" header="0.31496062000000002" footer="0.31496062000000002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2023-02-02T22:46:38Z</cp:lastPrinted>
  <dcterms:created xsi:type="dcterms:W3CDTF">2023-02-02T22:45:21Z</dcterms:created>
  <dcterms:modified xsi:type="dcterms:W3CDTF">2023-02-02T22:47:07Z</dcterms:modified>
</cp:coreProperties>
</file>