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\Desktop\SOBRE SISTEMA\SITE\PRIMEIRAS PUBLICAÇOES\HMAA\PRESTACAO DE CONTAS\2019\"/>
    </mc:Choice>
  </mc:AlternateContent>
  <xr:revisionPtr revIDLastSave="0" documentId="8_{007CA46E-E4D1-4BB5-8966-75D738EB89FC}" xr6:coauthVersionLast="47" xr6:coauthVersionMax="47" xr10:uidLastSave="{00000000-0000-0000-0000-000000000000}"/>
  <bookViews>
    <workbookView xWindow="-108" yWindow="-108" windowWidth="23256" windowHeight="12576" xr2:uid="{C513DA46-6384-442B-9A73-84AF13DBACD7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2" i="1" l="1"/>
  <c r="B120" i="1" s="1"/>
  <c r="B115" i="1"/>
  <c r="B109" i="1"/>
  <c r="B103" i="1"/>
  <c r="B100" i="1"/>
  <c r="B97" i="1"/>
  <c r="B94" i="1"/>
  <c r="B91" i="1"/>
  <c r="B89" i="1"/>
  <c r="B87" i="1"/>
  <c r="B85" i="1"/>
  <c r="B79" i="1"/>
  <c r="B72" i="1"/>
  <c r="B71" i="1"/>
  <c r="B69" i="1"/>
  <c r="B67" i="1"/>
  <c r="B64" i="1"/>
  <c r="B61" i="1"/>
  <c r="B58" i="1"/>
  <c r="B55" i="1"/>
  <c r="B47" i="1"/>
  <c r="B44" i="1"/>
  <c r="B43" i="1" s="1"/>
  <c r="B40" i="1"/>
  <c r="B37" i="1"/>
  <c r="B31" i="1" s="1"/>
  <c r="B32" i="1"/>
  <c r="B25" i="1"/>
  <c r="B18" i="1"/>
  <c r="B8" i="1"/>
  <c r="B7" i="1"/>
  <c r="B84" i="1" l="1"/>
  <c r="B113" i="1" s="1"/>
  <c r="B123" i="1" s="1"/>
</calcChain>
</file>

<file path=xl/sharedStrings.xml><?xml version="1.0" encoding="utf-8"?>
<sst xmlns="http://schemas.openxmlformats.org/spreadsheetml/2006/main" count="208" uniqueCount="151">
  <si>
    <r>
      <rPr>
        <b/>
        <sz val="10"/>
        <rFont val="Calibri"/>
        <family val="2"/>
        <scheme val="minor"/>
      </rPr>
      <t>UNIDADE:</t>
    </r>
    <r>
      <rPr>
        <sz val="10"/>
        <rFont val="Calibri"/>
        <family val="2"/>
        <scheme val="minor"/>
      </rPr>
      <t xml:space="preserve"> HOSPITAL MUNICIPAL ADAILTON DO AMARAL - HMAA</t>
    </r>
  </si>
  <si>
    <r>
      <rPr>
        <b/>
        <sz val="10"/>
        <rFont val="Calibri"/>
        <family val="2"/>
        <scheme val="minor"/>
      </rPr>
      <t>N° CONTRATO DE GESTÃO:</t>
    </r>
    <r>
      <rPr>
        <sz val="10"/>
        <rFont val="Calibri"/>
        <family val="2"/>
        <scheme val="minor"/>
      </rPr>
      <t xml:space="preserve"> 159/2018</t>
    </r>
  </si>
  <si>
    <t>PRESTAÇÃO DE CONTAS FEVEREIRO/2019</t>
  </si>
  <si>
    <t>ITENS DE DESPESAS - FEVEREIRO/2019</t>
  </si>
  <si>
    <t>R$ VALORES</t>
  </si>
  <si>
    <t>DATA  PGT</t>
  </si>
  <si>
    <t>OPERAÇÃO</t>
  </si>
  <si>
    <t>DETALHES</t>
  </si>
  <si>
    <t>1. Pessoal</t>
  </si>
  <si>
    <t>1.1. Salários (CLT)</t>
  </si>
  <si>
    <t>FOLHA DEZEMBRO</t>
  </si>
  <si>
    <t>TED</t>
  </si>
  <si>
    <t>FOLHA</t>
  </si>
  <si>
    <t>RESCISÃO RENATO</t>
  </si>
  <si>
    <t>RENATO MACEDO CRUZ</t>
  </si>
  <si>
    <t>FGTS RENATO</t>
  </si>
  <si>
    <t>GUIA</t>
  </si>
  <si>
    <t>RESCISÃO ROSIMEIRE</t>
  </si>
  <si>
    <t>ROSIMEIRE PEREIRA DE MAGALHÃES</t>
  </si>
  <si>
    <t xml:space="preserve">RESCISAO NEWBER </t>
  </si>
  <si>
    <t>NEWBER RODRIGUES PEREIRA</t>
  </si>
  <si>
    <t>RESCISÃO GABIA</t>
  </si>
  <si>
    <t>GABIA SALES FUGIVARA</t>
  </si>
  <si>
    <t>FGTS FABIANA DARELLI</t>
  </si>
  <si>
    <t>FABIANA DARELLI VIEGAS GUIMARÃES</t>
  </si>
  <si>
    <t>FGTS KATYE</t>
  </si>
  <si>
    <t>KATIÊ LOPES BARBOSA GONÇALVES</t>
  </si>
  <si>
    <t>RESCISAO KATYE</t>
  </si>
  <si>
    <t>1.2. Outras Formas de Contratação</t>
  </si>
  <si>
    <t>PRO-SAÚDE SERVIÇOS MÉDICOS</t>
  </si>
  <si>
    <t>NFSE 44</t>
  </si>
  <si>
    <t>BRUNA MOREIRA MEDRADO ME</t>
  </si>
  <si>
    <t>TRANSF</t>
  </si>
  <si>
    <t>NFSE 010</t>
  </si>
  <si>
    <t>RENATO MEDRADO NETO - ME</t>
  </si>
  <si>
    <t>NFSE 024</t>
  </si>
  <si>
    <t>MARTINS COELHO &amp; SILVEIRA LTDA</t>
  </si>
  <si>
    <t>NFSE 087</t>
  </si>
  <si>
    <t xml:space="preserve">D.C. NORONHA LUZ </t>
  </si>
  <si>
    <t>NFSE 004</t>
  </si>
  <si>
    <t>1.3. Encargos/Benefícios</t>
  </si>
  <si>
    <t>FGTS REF 01/2019</t>
  </si>
  <si>
    <t>GUIA DE ARREC</t>
  </si>
  <si>
    <t xml:space="preserve">GPS S FOLHA HSAA  </t>
  </si>
  <si>
    <t>IRRF S FL PGTO</t>
  </si>
  <si>
    <t xml:space="preserve">IRRF </t>
  </si>
  <si>
    <t>PIS S FOLHA PGTO</t>
  </si>
  <si>
    <t>PIS</t>
  </si>
  <si>
    <t>2. Mat/Med</t>
  </si>
  <si>
    <t>2.1. Medicamentos</t>
  </si>
  <si>
    <t>SUPERMEDICA DIST HOSP</t>
  </si>
  <si>
    <t>NF 49682</t>
  </si>
  <si>
    <t>SOCRAN MAQ APARELHOS E EQUIP LTDA</t>
  </si>
  <si>
    <t>NF 36446</t>
  </si>
  <si>
    <t>SUPERMEDICA</t>
  </si>
  <si>
    <t>NF 49681</t>
  </si>
  <si>
    <t>2.2. Materais Hospitalares</t>
  </si>
  <si>
    <t>CAIO ANDRADE DE MEDEIROS</t>
  </si>
  <si>
    <t>BOLETO</t>
  </si>
  <si>
    <t>NFSE 408</t>
  </si>
  <si>
    <t>TELEVIDA CENTRO ESPECIALIZADO DE TELEDIAFNOSTICO</t>
  </si>
  <si>
    <t>NF 69438</t>
  </si>
  <si>
    <t>2.3 Gases Medicinais</t>
  </si>
  <si>
    <t>3. Materais Diversos</t>
  </si>
  <si>
    <t>3.1. Materiais de Higienização</t>
  </si>
  <si>
    <t>3.2. Materiais / Gêneros Alimentícios</t>
  </si>
  <si>
    <t>REINALDO PASCUALOTE JUNIOR</t>
  </si>
  <si>
    <t>NF 095</t>
  </si>
  <si>
    <t>ROGERIO DOS SANTOS ROQUE ME</t>
  </si>
  <si>
    <t>NF 492</t>
  </si>
  <si>
    <t>NF 493</t>
  </si>
  <si>
    <t>NF 494</t>
  </si>
  <si>
    <t>MAGNO RIBEIRO DA SILVA</t>
  </si>
  <si>
    <t>NF 001</t>
  </si>
  <si>
    <t>NF 002</t>
  </si>
  <si>
    <t>3.3. Material Expediente</t>
  </si>
  <si>
    <t xml:space="preserve">PAPELARIA DINAMICA </t>
  </si>
  <si>
    <t>NF 135025</t>
  </si>
  <si>
    <t>3.4. Material Divulgação</t>
  </si>
  <si>
    <t>CAD IMPRESSOES GRAFICAS LTDA ME</t>
  </si>
  <si>
    <t>NF 9787</t>
  </si>
  <si>
    <t>3.5. Material Permanente</t>
  </si>
  <si>
    <t>3.6. Combustível</t>
  </si>
  <si>
    <t>3.7. GLP</t>
  </si>
  <si>
    <t>ELIZANGELA C T FARIA MARTINS</t>
  </si>
  <si>
    <t>NF 2050</t>
  </si>
  <si>
    <t>3.8. Material de Lavanderia</t>
  </si>
  <si>
    <t>4. Manutenção</t>
  </si>
  <si>
    <t>4.1. Materiais de Manutenção</t>
  </si>
  <si>
    <t>RT COMERCIO DE REFRIGERAÇAO LTDA EPP</t>
  </si>
  <si>
    <t>NF 5009</t>
  </si>
  <si>
    <t xml:space="preserve">ALFA PNEUS AUTO CENTER EIRELI </t>
  </si>
  <si>
    <t>NF 1236</t>
  </si>
  <si>
    <t xml:space="preserve">E G MAIA EIRELI </t>
  </si>
  <si>
    <t>NF 507</t>
  </si>
  <si>
    <t>CANAA COMERCIO E SERVIÇOS LTDA</t>
  </si>
  <si>
    <t>NF 2003</t>
  </si>
  <si>
    <t>FABIANA SALES SILVA EIRELI</t>
  </si>
  <si>
    <t>NF 091</t>
  </si>
  <si>
    <t>A.G.P. COMERCIO DE PNEUS LTDA</t>
  </si>
  <si>
    <t>NF 651</t>
  </si>
  <si>
    <t>4.2. Serviços de Manutenção</t>
  </si>
  <si>
    <t>CAM CONSTRUTORA EIRELI EPP</t>
  </si>
  <si>
    <t>NFSE 052</t>
  </si>
  <si>
    <t>NFSE 452</t>
  </si>
  <si>
    <t>PINHEIRO E QUEIROZ LTDA</t>
  </si>
  <si>
    <t>NFSE 3763</t>
  </si>
  <si>
    <t>5. Seguros / Impostos / Taxas</t>
  </si>
  <si>
    <t>5.1. Seguros (Imóvel e Automóvel)</t>
  </si>
  <si>
    <t>5.2. Taxas e Serviços de Cartório</t>
  </si>
  <si>
    <t>5.3. Taxas Impostos</t>
  </si>
  <si>
    <t>5.4. Taxas Bancárias</t>
  </si>
  <si>
    <t>BANCO DO BRASIL DOC/TED ELETRÔNICO</t>
  </si>
  <si>
    <t>TARIFA</t>
  </si>
  <si>
    <t>TARIFA PACOTES SERVIÇOS</t>
  </si>
  <si>
    <t>6. Telefonia</t>
  </si>
  <si>
    <t>7. Água</t>
  </si>
  <si>
    <t>8. Energia Elétrica</t>
  </si>
  <si>
    <t>9. Prestação de Serviços Terceiros</t>
  </si>
  <si>
    <t>DOUGLAS HENRIQUE DE CARVALHO</t>
  </si>
  <si>
    <t>NFSE 18</t>
  </si>
  <si>
    <t>MARLENE JOSE SILVA</t>
  </si>
  <si>
    <t>NFSE 142</t>
  </si>
  <si>
    <t>ALLEN DANIEL SOUZA HOLANDA</t>
  </si>
  <si>
    <t>NFSE 003</t>
  </si>
  <si>
    <t>F T MENDES E CIA LTDA</t>
  </si>
  <si>
    <t>NFSE 005</t>
  </si>
  <si>
    <t>ORBIS GESTAO DE TECNOLOGIA EM SAUDDE EIRELLI</t>
  </si>
  <si>
    <t>NFSE 928</t>
  </si>
  <si>
    <t>10. Informática</t>
  </si>
  <si>
    <t>ISAAC JOSE</t>
  </si>
  <si>
    <t>NFSE 70</t>
  </si>
  <si>
    <t xml:space="preserve">PROGRAMA CONSUMER </t>
  </si>
  <si>
    <t>11. TOTAL GLOBAL</t>
  </si>
  <si>
    <t>TOTAL DO REPASSE</t>
  </si>
  <si>
    <t>5ª PARC REF JAN2019 (4º REPASSE)</t>
  </si>
  <si>
    <t>TED - 104 0794 11433328000118 FMS SMA</t>
  </si>
  <si>
    <t>6ª PARC REF JAN2019 (4º REPASSE)</t>
  </si>
  <si>
    <t>1ª PARC REF FEV2019 (5º REPASSE)</t>
  </si>
  <si>
    <t>2ª PARC REF FEV2019 (5º REPASSE)</t>
  </si>
  <si>
    <t>12. SALDO DE CÉDITO</t>
  </si>
  <si>
    <t>ESTORNO</t>
  </si>
  <si>
    <t>TED DEV 400.013</t>
  </si>
  <si>
    <t>SALDO CONTA DIA 31/01/19</t>
  </si>
  <si>
    <t>SALDO</t>
  </si>
  <si>
    <t>SALDO CONTA MÊS ANTERIOR</t>
  </si>
  <si>
    <t>SALDO EM CONTA</t>
  </si>
  <si>
    <t>GOIÂNIA (GO), 28 FEVEREIRO DE 2019</t>
  </si>
  <si>
    <t>Ronnie Márcio Cabral</t>
  </si>
  <si>
    <t>Superintendente Executivo</t>
  </si>
  <si>
    <t>Instituto Alcance Gestão em Saude - IAGS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</si>
</sst>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&quot;R$&quot;\ #,##0.00"/>
  </numFmts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596B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16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horizontal="right" vertical="top"/>
    </xf>
    <xf numFmtId="164" fontId="1" fillId="0" borderId="2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 wrapText="1"/>
    </xf>
    <xf numFmtId="165" fontId="1" fillId="4" borderId="10" xfId="0" applyNumberFormat="1" applyFont="1" applyFill="1" applyBorder="1" applyAlignment="1">
      <alignment horizontal="right" vertical="top"/>
    </xf>
    <xf numFmtId="164" fontId="1" fillId="4" borderId="10" xfId="0" applyNumberFormat="1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left" vertical="top" wrapText="1"/>
    </xf>
    <xf numFmtId="0" fontId="1" fillId="4" borderId="11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1" fillId="4" borderId="9" xfId="0" applyFont="1" applyFill="1" applyBorder="1" applyAlignment="1">
      <alignment horizontal="left" vertical="top"/>
    </xf>
    <xf numFmtId="4" fontId="1" fillId="4" borderId="10" xfId="0" applyNumberFormat="1" applyFont="1" applyFill="1" applyBorder="1" applyAlignment="1" applyProtection="1">
      <alignment horizontal="right" vertical="top"/>
      <protection locked="0"/>
    </xf>
    <xf numFmtId="164" fontId="1" fillId="4" borderId="10" xfId="0" applyNumberFormat="1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14" fontId="1" fillId="4" borderId="10" xfId="0" applyNumberFormat="1" applyFont="1" applyFill="1" applyBorder="1" applyAlignment="1">
      <alignment horizontal="left" vertical="top"/>
    </xf>
    <xf numFmtId="4" fontId="1" fillId="4" borderId="10" xfId="0" applyNumberFormat="1" applyFont="1" applyFill="1" applyBorder="1" applyAlignment="1">
      <alignment horizontal="right" vertical="top"/>
    </xf>
    <xf numFmtId="0" fontId="4" fillId="0" borderId="9" xfId="0" applyFont="1" applyBorder="1" applyAlignment="1">
      <alignment vertical="top"/>
    </xf>
    <xf numFmtId="0" fontId="1" fillId="4" borderId="9" xfId="0" applyFont="1" applyFill="1" applyBorder="1" applyAlignment="1">
      <alignment vertical="top"/>
    </xf>
    <xf numFmtId="0" fontId="1" fillId="0" borderId="9" xfId="0" applyFont="1" applyBorder="1" applyAlignment="1">
      <alignment vertical="top"/>
    </xf>
    <xf numFmtId="4" fontId="1" fillId="0" borderId="10" xfId="0" applyNumberFormat="1" applyFont="1" applyBorder="1" applyAlignment="1">
      <alignment horizontal="right" vertical="top"/>
    </xf>
    <xf numFmtId="164" fontId="1" fillId="0" borderId="10" xfId="0" applyNumberFormat="1" applyFont="1" applyBorder="1" applyAlignment="1">
      <alignment horizontal="center" vertical="top"/>
    </xf>
    <xf numFmtId="14" fontId="1" fillId="0" borderId="10" xfId="0" applyNumberFormat="1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164" fontId="1" fillId="0" borderId="10" xfId="0" applyNumberFormat="1" applyFont="1" applyBorder="1" applyAlignment="1">
      <alignment horizontal="left" vertical="top"/>
    </xf>
    <xf numFmtId="164" fontId="1" fillId="4" borderId="10" xfId="0" applyNumberFormat="1" applyFont="1" applyFill="1" applyBorder="1" applyAlignment="1">
      <alignment horizontal="left" vertical="top"/>
    </xf>
    <xf numFmtId="0" fontId="1" fillId="4" borderId="11" xfId="0" applyFont="1" applyFill="1" applyBorder="1" applyAlignment="1">
      <alignment vertical="top"/>
    </xf>
    <xf numFmtId="0" fontId="1" fillId="0" borderId="11" xfId="0" applyFont="1" applyBorder="1" applyAlignment="1">
      <alignment vertical="top"/>
    </xf>
    <xf numFmtId="0" fontId="4" fillId="0" borderId="9" xfId="0" applyFont="1" applyBorder="1"/>
    <xf numFmtId="0" fontId="1" fillId="4" borderId="0" xfId="0" applyFont="1" applyFill="1" applyAlignment="1">
      <alignment vertical="top"/>
    </xf>
    <xf numFmtId="164" fontId="2" fillId="2" borderId="13" xfId="0" applyNumberFormat="1" applyFont="1" applyFill="1" applyBorder="1" applyAlignment="1">
      <alignment horizontal="center" vertical="top"/>
    </xf>
    <xf numFmtId="0" fontId="1" fillId="5" borderId="9" xfId="0" applyFont="1" applyFill="1" applyBorder="1" applyAlignment="1">
      <alignment horizontal="left" vertical="top" wrapText="1"/>
    </xf>
    <xf numFmtId="4" fontId="1" fillId="5" borderId="10" xfId="0" applyNumberFormat="1" applyFont="1" applyFill="1" applyBorder="1" applyAlignment="1">
      <alignment horizontal="right" vertical="top"/>
    </xf>
    <xf numFmtId="164" fontId="1" fillId="5" borderId="10" xfId="0" applyNumberFormat="1" applyFont="1" applyFill="1" applyBorder="1" applyAlignment="1">
      <alignment horizontal="center" vertical="top" wrapText="1"/>
    </xf>
    <xf numFmtId="0" fontId="1" fillId="5" borderId="10" xfId="0" applyFont="1" applyFill="1" applyBorder="1" applyAlignment="1">
      <alignment horizontal="left" vertical="top" wrapText="1"/>
    </xf>
    <xf numFmtId="0" fontId="1" fillId="5" borderId="11" xfId="0" applyFont="1" applyFill="1" applyBorder="1" applyAlignment="1">
      <alignment horizontal="left" vertical="top" wrapText="1"/>
    </xf>
    <xf numFmtId="0" fontId="3" fillId="5" borderId="9" xfId="0" applyFont="1" applyFill="1" applyBorder="1" applyAlignment="1">
      <alignment horizontal="left" vertical="top" wrapText="1"/>
    </xf>
    <xf numFmtId="4" fontId="1" fillId="4" borderId="0" xfId="0" applyNumberFormat="1" applyFont="1" applyFill="1" applyAlignment="1">
      <alignment horizontal="right" vertical="top"/>
    </xf>
    <xf numFmtId="164" fontId="1" fillId="4" borderId="0" xfId="0" applyNumberFormat="1" applyFont="1" applyFill="1" applyAlignment="1">
      <alignment horizontal="center" vertical="top" wrapText="1"/>
    </xf>
    <xf numFmtId="0" fontId="1" fillId="4" borderId="0" xfId="0" applyFont="1" applyFill="1" applyAlignment="1">
      <alignment horizontal="left" vertical="top" wrapText="1"/>
    </xf>
    <xf numFmtId="0" fontId="1" fillId="4" borderId="5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1" fillId="0" borderId="0" xfId="0" applyFont="1" applyBorder="1" applyAlignment="1">
      <alignment horizontal="right" vertical="top"/>
    </xf>
    <xf numFmtId="164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 wrapText="1"/>
    </xf>
    <xf numFmtId="4" fontId="1" fillId="4" borderId="0" xfId="0" applyNumberFormat="1" applyFont="1" applyFill="1" applyBorder="1" applyAlignment="1">
      <alignment horizontal="right" vertical="top"/>
    </xf>
    <xf numFmtId="164" fontId="1" fillId="4" borderId="0" xfId="0" applyNumberFormat="1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left" vertical="top" wrapText="1"/>
    </xf>
    <xf numFmtId="164" fontId="2" fillId="2" borderId="10" xfId="0" applyNumberFormat="1" applyFont="1" applyFill="1" applyBorder="1" applyAlignment="1">
      <alignment horizontal="center" vertical="top"/>
    </xf>
    <xf numFmtId="4" fontId="2" fillId="2" borderId="10" xfId="0" applyNumberFormat="1" applyFont="1" applyFill="1" applyBorder="1" applyAlignment="1">
      <alignment horizontal="right" vertical="top"/>
    </xf>
    <xf numFmtId="0" fontId="2" fillId="2" borderId="10" xfId="0" applyFont="1" applyFill="1" applyBorder="1" applyAlignment="1">
      <alignment horizontal="left" vertical="top"/>
    </xf>
    <xf numFmtId="4" fontId="1" fillId="3" borderId="10" xfId="0" applyNumberFormat="1" applyFont="1" applyFill="1" applyBorder="1" applyAlignment="1">
      <alignment horizontal="right" vertical="top"/>
    </xf>
    <xf numFmtId="164" fontId="1" fillId="3" borderId="10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left" vertical="top" wrapText="1"/>
    </xf>
    <xf numFmtId="164" fontId="1" fillId="3" borderId="10" xfId="0" applyNumberFormat="1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left" vertical="top" wrapText="1"/>
    </xf>
    <xf numFmtId="164" fontId="2" fillId="2" borderId="10" xfId="0" applyNumberFormat="1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right" vertical="top"/>
    </xf>
    <xf numFmtId="0" fontId="2" fillId="4" borderId="10" xfId="0" applyFont="1" applyFill="1" applyBorder="1" applyAlignment="1">
      <alignment horizontal="left" vertical="top" wrapText="1"/>
    </xf>
    <xf numFmtId="4" fontId="2" fillId="4" borderId="10" xfId="0" applyNumberFormat="1" applyFont="1" applyFill="1" applyBorder="1" applyAlignment="1">
      <alignment horizontal="right" vertical="top"/>
    </xf>
    <xf numFmtId="164" fontId="2" fillId="4" borderId="10" xfId="0" applyNumberFormat="1" applyFont="1" applyFill="1" applyBorder="1" applyAlignment="1">
      <alignment horizontal="center" vertical="top" wrapText="1"/>
    </xf>
    <xf numFmtId="0" fontId="3" fillId="5" borderId="10" xfId="0" applyFont="1" applyFill="1" applyBorder="1" applyAlignment="1">
      <alignment horizontal="left" vertical="top" wrapText="1"/>
    </xf>
    <xf numFmtId="4" fontId="3" fillId="5" borderId="10" xfId="0" applyNumberFormat="1" applyFont="1" applyFill="1" applyBorder="1" applyAlignment="1">
      <alignment vertical="top"/>
    </xf>
    <xf numFmtId="164" fontId="3" fillId="5" borderId="10" xfId="0" applyNumberFormat="1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/>
    </xf>
    <xf numFmtId="4" fontId="2" fillId="2" borderId="13" xfId="0" applyNumberFormat="1" applyFont="1" applyFill="1" applyBorder="1" applyAlignment="1" applyProtection="1">
      <alignment horizontal="center" vertical="top"/>
      <protection locked="0"/>
    </xf>
    <xf numFmtId="0" fontId="2" fillId="2" borderId="13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vertical="top"/>
    </xf>
    <xf numFmtId="0" fontId="2" fillId="2" borderId="11" xfId="0" applyFont="1" applyFill="1" applyBorder="1" applyAlignment="1">
      <alignment horizontal="left" vertical="top"/>
    </xf>
    <xf numFmtId="0" fontId="1" fillId="3" borderId="9" xfId="0" applyFont="1" applyFill="1" applyBorder="1" applyAlignment="1">
      <alignment vertical="top"/>
    </xf>
    <xf numFmtId="0" fontId="1" fillId="3" borderId="11" xfId="0" applyFont="1" applyFill="1" applyBorder="1" applyAlignment="1">
      <alignment horizontal="left" vertical="top"/>
    </xf>
    <xf numFmtId="0" fontId="1" fillId="3" borderId="9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4" borderId="9" xfId="0" applyFont="1" applyFill="1" applyBorder="1" applyAlignment="1">
      <alignment horizontal="left" vertical="top" wrapText="1"/>
    </xf>
    <xf numFmtId="0" fontId="2" fillId="4" borderId="11" xfId="0" applyFont="1" applyFill="1" applyBorder="1" applyAlignment="1">
      <alignment horizontal="left" vertical="top" wrapText="1"/>
    </xf>
    <xf numFmtId="0" fontId="3" fillId="5" borderId="11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vertical="top"/>
    </xf>
    <xf numFmtId="0" fontId="1" fillId="5" borderId="11" xfId="0" applyFont="1" applyFill="1" applyBorder="1" applyAlignment="1">
      <alignment vertical="top"/>
    </xf>
    <xf numFmtId="0" fontId="2" fillId="2" borderId="15" xfId="0" applyFont="1" applyFill="1" applyBorder="1" applyAlignment="1">
      <alignment horizontal="left" vertical="top" wrapText="1"/>
    </xf>
    <xf numFmtId="4" fontId="2" fillId="2" borderId="16" xfId="0" applyNumberFormat="1" applyFont="1" applyFill="1" applyBorder="1" applyAlignment="1">
      <alignment horizontal="right" vertical="top"/>
    </xf>
    <xf numFmtId="164" fontId="1" fillId="2" borderId="16" xfId="0" applyNumberFormat="1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&#243;pia%20de%20PRESTA&#199;&#195;O%20DE%20CONTAS_HMAA%202019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"/>
      <sheetName val="OUT 2018"/>
      <sheetName val="NOV 2018"/>
      <sheetName val="DEZ 2018"/>
      <sheetName val="JAN 2019"/>
      <sheetName val="FEV 2019"/>
      <sheetName val="MAR 2019"/>
      <sheetName val="ABR 2019"/>
      <sheetName val="MAI 2019"/>
      <sheetName val="JUN 2019"/>
      <sheetName val="JUL 2019"/>
      <sheetName val="AGO 2019"/>
      <sheetName val="SET 2019"/>
      <sheetName val="OUT 2019"/>
      <sheetName val="NOV 2019"/>
      <sheetName val="DEZ 2019"/>
      <sheetName val="Rel_NF_PAGAS"/>
      <sheetName val="Rel_NF_pagasNOV"/>
      <sheetName val="Planilha2"/>
    </sheetNames>
    <sheetDataSet>
      <sheetData sheetId="0"/>
      <sheetData sheetId="1"/>
      <sheetData sheetId="2"/>
      <sheetData sheetId="3"/>
      <sheetData sheetId="4">
        <row r="124">
          <cell r="B124">
            <v>197886.98999999993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2A1C1-3C52-4840-B05F-118A06F16C88}">
  <dimension ref="A1:F130"/>
  <sheetViews>
    <sheetView tabSelected="1" topLeftCell="A11" zoomScaleNormal="100" workbookViewId="0">
      <selection activeCell="H11" sqref="H11"/>
    </sheetView>
  </sheetViews>
  <sheetFormatPr defaultColWidth="8.6640625" defaultRowHeight="13.8" x14ac:dyDescent="0.3"/>
  <cols>
    <col min="1" max="1" width="40.6640625" style="1" bestFit="1" customWidth="1"/>
    <col min="2" max="2" width="13.6640625" style="2" bestFit="1" customWidth="1"/>
    <col min="3" max="3" width="13" style="3" customWidth="1"/>
    <col min="4" max="4" width="15.6640625" style="4" customWidth="1"/>
    <col min="5" max="5" width="52.109375" style="1" customWidth="1"/>
    <col min="6" max="6" width="0.44140625" style="1" hidden="1" customWidth="1"/>
    <col min="7" max="16384" width="8.6640625" style="1"/>
  </cols>
  <sheetData>
    <row r="1" spans="1:5" ht="13.95" customHeight="1" x14ac:dyDescent="0.3">
      <c r="A1" s="5" t="s">
        <v>0</v>
      </c>
      <c r="B1" s="6"/>
      <c r="C1" s="7"/>
      <c r="D1" s="8"/>
      <c r="E1" s="9"/>
    </row>
    <row r="2" spans="1:5" ht="13.95" customHeight="1" x14ac:dyDescent="0.3">
      <c r="A2" s="10" t="s">
        <v>1</v>
      </c>
      <c r="E2" s="11"/>
    </row>
    <row r="3" spans="1:5" ht="13.95" customHeight="1" x14ac:dyDescent="0.3">
      <c r="A3" s="10"/>
      <c r="E3" s="11"/>
    </row>
    <row r="4" spans="1:5" ht="13.95" customHeight="1" x14ac:dyDescent="0.3">
      <c r="A4" s="12" t="s">
        <v>2</v>
      </c>
      <c r="B4" s="13"/>
      <c r="C4" s="13"/>
      <c r="D4" s="13"/>
      <c r="E4" s="14"/>
    </row>
    <row r="5" spans="1:5" ht="13.95" customHeight="1" thickBot="1" x14ac:dyDescent="0.35">
      <c r="A5" s="10"/>
      <c r="B5" s="62"/>
      <c r="C5" s="63"/>
      <c r="D5" s="64"/>
      <c r="E5" s="11"/>
    </row>
    <row r="6" spans="1:5" ht="13.95" customHeight="1" x14ac:dyDescent="0.3">
      <c r="A6" s="86" t="s">
        <v>3</v>
      </c>
      <c r="B6" s="87" t="s">
        <v>4</v>
      </c>
      <c r="C6" s="42" t="s">
        <v>5</v>
      </c>
      <c r="D6" s="88" t="s">
        <v>6</v>
      </c>
      <c r="E6" s="89" t="s">
        <v>7</v>
      </c>
    </row>
    <row r="7" spans="1:5" ht="13.95" customHeight="1" x14ac:dyDescent="0.3">
      <c r="A7" s="90" t="s">
        <v>8</v>
      </c>
      <c r="B7" s="70">
        <f>SUM(B8,B18,B25)</f>
        <v>179312.71</v>
      </c>
      <c r="C7" s="69"/>
      <c r="D7" s="71"/>
      <c r="E7" s="91"/>
    </row>
    <row r="8" spans="1:5" ht="13.95" customHeight="1" x14ac:dyDescent="0.3">
      <c r="A8" s="92" t="s">
        <v>9</v>
      </c>
      <c r="B8" s="72">
        <f>SUM(B9:B17)</f>
        <v>74476.209999999992</v>
      </c>
      <c r="C8" s="73"/>
      <c r="D8" s="74"/>
      <c r="E8" s="93"/>
    </row>
    <row r="9" spans="1:5" ht="13.95" customHeight="1" x14ac:dyDescent="0.3">
      <c r="A9" s="15" t="s">
        <v>10</v>
      </c>
      <c r="B9" s="16">
        <v>60957.86</v>
      </c>
      <c r="C9" s="17">
        <v>43510</v>
      </c>
      <c r="D9" s="18" t="s">
        <v>11</v>
      </c>
      <c r="E9" s="19" t="s">
        <v>12</v>
      </c>
    </row>
    <row r="10" spans="1:5" s="20" customFormat="1" ht="13.95" customHeight="1" x14ac:dyDescent="0.3">
      <c r="A10" s="15" t="s">
        <v>13</v>
      </c>
      <c r="B10" s="16">
        <v>4727.84</v>
      </c>
      <c r="C10" s="17">
        <v>43504</v>
      </c>
      <c r="D10" s="18" t="s">
        <v>11</v>
      </c>
      <c r="E10" s="19" t="s">
        <v>14</v>
      </c>
    </row>
    <row r="11" spans="1:5" s="20" customFormat="1" ht="13.95" customHeight="1" x14ac:dyDescent="0.3">
      <c r="A11" s="15" t="s">
        <v>15</v>
      </c>
      <c r="B11" s="16">
        <v>781.25</v>
      </c>
      <c r="C11" s="17">
        <v>43500</v>
      </c>
      <c r="D11" s="18" t="s">
        <v>16</v>
      </c>
      <c r="E11" s="19" t="s">
        <v>14</v>
      </c>
    </row>
    <row r="12" spans="1:5" s="20" customFormat="1" ht="13.95" customHeight="1" x14ac:dyDescent="0.3">
      <c r="A12" s="15" t="s">
        <v>17</v>
      </c>
      <c r="B12" s="16">
        <v>1330.62</v>
      </c>
      <c r="C12" s="17">
        <v>43500</v>
      </c>
      <c r="D12" s="18" t="s">
        <v>11</v>
      </c>
      <c r="E12" s="19" t="s">
        <v>18</v>
      </c>
    </row>
    <row r="13" spans="1:5" s="20" customFormat="1" ht="13.95" customHeight="1" x14ac:dyDescent="0.3">
      <c r="A13" s="15" t="s">
        <v>19</v>
      </c>
      <c r="B13" s="16">
        <v>1112.02</v>
      </c>
      <c r="C13" s="17">
        <v>43502</v>
      </c>
      <c r="D13" s="18" t="s">
        <v>11</v>
      </c>
      <c r="E13" s="19" t="s">
        <v>20</v>
      </c>
    </row>
    <row r="14" spans="1:5" s="20" customFormat="1" ht="13.95" customHeight="1" x14ac:dyDescent="0.3">
      <c r="A14" s="15" t="s">
        <v>21</v>
      </c>
      <c r="B14" s="16">
        <v>272.75</v>
      </c>
      <c r="C14" s="17">
        <v>43501</v>
      </c>
      <c r="D14" s="18" t="s">
        <v>11</v>
      </c>
      <c r="E14" s="19" t="s">
        <v>22</v>
      </c>
    </row>
    <row r="15" spans="1:5" s="20" customFormat="1" ht="13.95" customHeight="1" x14ac:dyDescent="0.3">
      <c r="A15" s="15" t="s">
        <v>23</v>
      </c>
      <c r="B15" s="16">
        <v>139.9</v>
      </c>
      <c r="C15" s="17">
        <v>43510</v>
      </c>
      <c r="D15" s="18" t="s">
        <v>16</v>
      </c>
      <c r="E15" s="19" t="s">
        <v>24</v>
      </c>
    </row>
    <row r="16" spans="1:5" s="20" customFormat="1" ht="13.95" customHeight="1" x14ac:dyDescent="0.3">
      <c r="A16" s="15" t="s">
        <v>25</v>
      </c>
      <c r="B16" s="16">
        <v>1080.23</v>
      </c>
      <c r="C16" s="17">
        <v>43510</v>
      </c>
      <c r="D16" s="18" t="s">
        <v>16</v>
      </c>
      <c r="E16" s="19" t="s">
        <v>26</v>
      </c>
    </row>
    <row r="17" spans="1:5" s="20" customFormat="1" ht="13.95" customHeight="1" x14ac:dyDescent="0.3">
      <c r="A17" s="15" t="s">
        <v>27</v>
      </c>
      <c r="B17" s="16">
        <v>4073.74</v>
      </c>
      <c r="C17" s="17">
        <v>43510</v>
      </c>
      <c r="D17" s="18" t="s">
        <v>11</v>
      </c>
      <c r="E17" s="19" t="s">
        <v>26</v>
      </c>
    </row>
    <row r="18" spans="1:5" ht="13.95" customHeight="1" x14ac:dyDescent="0.3">
      <c r="A18" s="94" t="s">
        <v>28</v>
      </c>
      <c r="B18" s="72">
        <f>SUM(B19:B24)</f>
        <v>68378</v>
      </c>
      <c r="C18" s="76"/>
      <c r="D18" s="75"/>
      <c r="E18" s="95"/>
    </row>
    <row r="19" spans="1:5" ht="13.95" customHeight="1" x14ac:dyDescent="0.3">
      <c r="A19" s="21" t="s">
        <v>29</v>
      </c>
      <c r="B19" s="22">
        <v>35475.300000000003</v>
      </c>
      <c r="C19" s="23">
        <v>43510</v>
      </c>
      <c r="D19" s="24" t="s">
        <v>11</v>
      </c>
      <c r="E19" s="25" t="s">
        <v>30</v>
      </c>
    </row>
    <row r="20" spans="1:5" ht="13.95" customHeight="1" x14ac:dyDescent="0.3">
      <c r="A20" s="29" t="s">
        <v>31</v>
      </c>
      <c r="B20" s="27">
        <v>9811.7999999999993</v>
      </c>
      <c r="C20" s="23">
        <v>43509</v>
      </c>
      <c r="D20" s="26" t="s">
        <v>32</v>
      </c>
      <c r="E20" s="25" t="s">
        <v>33</v>
      </c>
    </row>
    <row r="21" spans="1:5" ht="13.95" customHeight="1" x14ac:dyDescent="0.3">
      <c r="A21" s="29" t="s">
        <v>34</v>
      </c>
      <c r="B21" s="27">
        <v>12575.9</v>
      </c>
      <c r="C21" s="23">
        <v>43510</v>
      </c>
      <c r="D21" s="26" t="s">
        <v>11</v>
      </c>
      <c r="E21" s="25" t="s">
        <v>35</v>
      </c>
    </row>
    <row r="22" spans="1:5" ht="13.95" customHeight="1" x14ac:dyDescent="0.3">
      <c r="A22" s="21" t="s">
        <v>36</v>
      </c>
      <c r="B22" s="22">
        <v>7508</v>
      </c>
      <c r="C22" s="23">
        <v>43510</v>
      </c>
      <c r="D22" s="24" t="s">
        <v>32</v>
      </c>
      <c r="E22" s="25" t="s">
        <v>37</v>
      </c>
    </row>
    <row r="23" spans="1:5" ht="13.95" customHeight="1" x14ac:dyDescent="0.3">
      <c r="A23" s="21" t="s">
        <v>38</v>
      </c>
      <c r="B23" s="22">
        <v>3007</v>
      </c>
      <c r="C23" s="23">
        <v>43509</v>
      </c>
      <c r="D23" s="24" t="s">
        <v>32</v>
      </c>
      <c r="E23" s="25" t="s">
        <v>39</v>
      </c>
    </row>
    <row r="24" spans="1:5" ht="13.95" customHeight="1" x14ac:dyDescent="0.3">
      <c r="A24" s="21"/>
      <c r="B24" s="22"/>
      <c r="C24" s="23"/>
      <c r="D24" s="24"/>
      <c r="E24" s="25"/>
    </row>
    <row r="25" spans="1:5" ht="13.95" customHeight="1" x14ac:dyDescent="0.3">
      <c r="A25" s="94" t="s">
        <v>40</v>
      </c>
      <c r="B25" s="72">
        <f>SUM(B26:B30)</f>
        <v>36458.5</v>
      </c>
      <c r="C25" s="76"/>
      <c r="D25" s="75"/>
      <c r="E25" s="95"/>
    </row>
    <row r="26" spans="1:5" ht="13.95" customHeight="1" x14ac:dyDescent="0.3">
      <c r="A26" s="15" t="s">
        <v>41</v>
      </c>
      <c r="B26" s="27">
        <v>6232.11</v>
      </c>
      <c r="C26" s="17">
        <v>43515</v>
      </c>
      <c r="D26" s="18" t="s">
        <v>42</v>
      </c>
      <c r="E26" s="19"/>
    </row>
    <row r="27" spans="1:5" ht="13.95" customHeight="1" x14ac:dyDescent="0.3">
      <c r="A27" s="15" t="s">
        <v>43</v>
      </c>
      <c r="B27" s="27">
        <v>27011.18</v>
      </c>
      <c r="C27" s="17">
        <v>43515</v>
      </c>
      <c r="D27" s="18" t="s">
        <v>42</v>
      </c>
      <c r="E27" s="19"/>
    </row>
    <row r="28" spans="1:5" ht="13.95" customHeight="1" x14ac:dyDescent="0.3">
      <c r="A28" s="15" t="s">
        <v>44</v>
      </c>
      <c r="B28" s="27">
        <v>2412.4499999999998</v>
      </c>
      <c r="C28" s="17">
        <v>43515</v>
      </c>
      <c r="D28" s="18" t="s">
        <v>45</v>
      </c>
      <c r="E28" s="19"/>
    </row>
    <row r="29" spans="1:5" ht="13.95" customHeight="1" x14ac:dyDescent="0.3">
      <c r="A29" s="15" t="s">
        <v>46</v>
      </c>
      <c r="B29" s="27">
        <v>802.76</v>
      </c>
      <c r="C29" s="17">
        <v>43515</v>
      </c>
      <c r="D29" s="18" t="s">
        <v>47</v>
      </c>
      <c r="E29" s="19"/>
    </row>
    <row r="30" spans="1:5" ht="13.95" customHeight="1" x14ac:dyDescent="0.3">
      <c r="A30" s="15"/>
      <c r="B30" s="27"/>
      <c r="C30" s="17"/>
      <c r="D30" s="18"/>
      <c r="E30" s="19"/>
    </row>
    <row r="31" spans="1:5" ht="13.95" customHeight="1" x14ac:dyDescent="0.3">
      <c r="A31" s="96" t="s">
        <v>48</v>
      </c>
      <c r="B31" s="70">
        <f>SUM(B32,B37,B40)</f>
        <v>8693.7800000000007</v>
      </c>
      <c r="C31" s="78"/>
      <c r="D31" s="77"/>
      <c r="E31" s="97"/>
    </row>
    <row r="32" spans="1:5" ht="13.95" customHeight="1" x14ac:dyDescent="0.3">
      <c r="A32" s="92" t="s">
        <v>49</v>
      </c>
      <c r="B32" s="72">
        <f>SUM(B33:B36)</f>
        <v>6768.0300000000007</v>
      </c>
      <c r="C32" s="73"/>
      <c r="D32" s="74"/>
      <c r="E32" s="93"/>
    </row>
    <row r="33" spans="1:5" ht="13.95" customHeight="1" x14ac:dyDescent="0.3">
      <c r="A33" s="28" t="s">
        <v>50</v>
      </c>
      <c r="B33" s="27">
        <v>667.46</v>
      </c>
      <c r="C33" s="23">
        <v>43497</v>
      </c>
      <c r="D33" s="24" t="s">
        <v>32</v>
      </c>
      <c r="E33" s="25" t="s">
        <v>51</v>
      </c>
    </row>
    <row r="34" spans="1:5" ht="13.95" customHeight="1" x14ac:dyDescent="0.3">
      <c r="A34" s="28" t="s">
        <v>52</v>
      </c>
      <c r="B34" s="27">
        <v>2323</v>
      </c>
      <c r="C34" s="23">
        <v>43500</v>
      </c>
      <c r="D34" s="24" t="s">
        <v>32</v>
      </c>
      <c r="E34" s="25" t="s">
        <v>53</v>
      </c>
    </row>
    <row r="35" spans="1:5" ht="13.95" customHeight="1" x14ac:dyDescent="0.3">
      <c r="A35" s="28" t="s">
        <v>54</v>
      </c>
      <c r="B35" s="27">
        <v>3777.57</v>
      </c>
      <c r="C35" s="23">
        <v>43497</v>
      </c>
      <c r="D35" s="24" t="s">
        <v>32</v>
      </c>
      <c r="E35" s="25" t="s">
        <v>55</v>
      </c>
    </row>
    <row r="36" spans="1:5" ht="13.95" customHeight="1" x14ac:dyDescent="0.3">
      <c r="A36" s="29"/>
      <c r="B36" s="27"/>
      <c r="C36" s="23"/>
      <c r="D36" s="24"/>
      <c r="E36" s="25"/>
    </row>
    <row r="37" spans="1:5" ht="13.95" customHeight="1" x14ac:dyDescent="0.3">
      <c r="A37" s="92" t="s">
        <v>56</v>
      </c>
      <c r="B37" s="72">
        <f>SUM(B38:B39)</f>
        <v>1925.75</v>
      </c>
      <c r="C37" s="73"/>
      <c r="D37" s="74"/>
      <c r="E37" s="93"/>
    </row>
    <row r="38" spans="1:5" ht="13.95" customHeight="1" x14ac:dyDescent="0.3">
      <c r="A38" s="30" t="s">
        <v>57</v>
      </c>
      <c r="B38" s="31">
        <v>1750</v>
      </c>
      <c r="C38" s="32">
        <v>43501</v>
      </c>
      <c r="D38" s="35" t="s">
        <v>58</v>
      </c>
      <c r="E38" s="34" t="s">
        <v>59</v>
      </c>
    </row>
    <row r="39" spans="1:5" ht="13.95" customHeight="1" x14ac:dyDescent="0.3">
      <c r="A39" s="30" t="s">
        <v>60</v>
      </c>
      <c r="B39" s="31">
        <v>175.75</v>
      </c>
      <c r="C39" s="32">
        <v>43516</v>
      </c>
      <c r="D39" s="33" t="s">
        <v>32</v>
      </c>
      <c r="E39" s="34" t="s">
        <v>61</v>
      </c>
    </row>
    <row r="40" spans="1:5" ht="13.95" customHeight="1" x14ac:dyDescent="0.3">
      <c r="A40" s="92" t="s">
        <v>62</v>
      </c>
      <c r="B40" s="72">
        <f>SUM(B41:B42)</f>
        <v>0</v>
      </c>
      <c r="C40" s="73"/>
      <c r="D40" s="74"/>
      <c r="E40" s="93"/>
    </row>
    <row r="41" spans="1:5" ht="13.95" customHeight="1" x14ac:dyDescent="0.3">
      <c r="A41" s="30"/>
      <c r="B41" s="31"/>
      <c r="C41" s="32"/>
      <c r="D41" s="35"/>
      <c r="E41" s="34"/>
    </row>
    <row r="42" spans="1:5" ht="13.95" customHeight="1" x14ac:dyDescent="0.3">
      <c r="A42" s="28"/>
      <c r="B42" s="27"/>
      <c r="C42" s="23"/>
      <c r="D42" s="24"/>
      <c r="E42" s="25"/>
    </row>
    <row r="43" spans="1:5" ht="13.95" customHeight="1" x14ac:dyDescent="0.3">
      <c r="A43" s="90" t="s">
        <v>63</v>
      </c>
      <c r="B43" s="70">
        <f>SUM(B44,B47,B55,B58,,B61,B64,B67,B69)</f>
        <v>5299.32</v>
      </c>
      <c r="C43" s="69"/>
      <c r="D43" s="71"/>
      <c r="E43" s="91"/>
    </row>
    <row r="44" spans="1:5" ht="13.95" customHeight="1" x14ac:dyDescent="0.3">
      <c r="A44" s="92" t="s">
        <v>64</v>
      </c>
      <c r="B44" s="72">
        <f>SUM(B45:B46)</f>
        <v>0</v>
      </c>
      <c r="C44" s="73"/>
      <c r="D44" s="74"/>
      <c r="E44" s="93"/>
    </row>
    <row r="45" spans="1:5" ht="13.95" customHeight="1" x14ac:dyDescent="0.3">
      <c r="A45" s="30"/>
      <c r="B45" s="31"/>
      <c r="C45" s="32"/>
      <c r="D45" s="35"/>
      <c r="E45" s="34"/>
    </row>
    <row r="46" spans="1:5" ht="13.95" customHeight="1" x14ac:dyDescent="0.3">
      <c r="A46" s="29"/>
      <c r="B46" s="27"/>
      <c r="C46" s="23"/>
      <c r="D46" s="24"/>
      <c r="E46" s="25"/>
    </row>
    <row r="47" spans="1:5" ht="13.95" customHeight="1" x14ac:dyDescent="0.3">
      <c r="A47" s="92" t="s">
        <v>65</v>
      </c>
      <c r="B47" s="72">
        <f>SUM(B48:B54)</f>
        <v>4139.42</v>
      </c>
      <c r="C47" s="73"/>
      <c r="D47" s="74"/>
      <c r="E47" s="93"/>
    </row>
    <row r="48" spans="1:5" ht="13.95" customHeight="1" x14ac:dyDescent="0.3">
      <c r="A48" s="30" t="s">
        <v>66</v>
      </c>
      <c r="B48" s="31">
        <v>902.7</v>
      </c>
      <c r="C48" s="32">
        <v>43502</v>
      </c>
      <c r="D48" s="36" t="s">
        <v>32</v>
      </c>
      <c r="E48" s="34" t="s">
        <v>67</v>
      </c>
    </row>
    <row r="49" spans="1:5" ht="13.95" customHeight="1" x14ac:dyDescent="0.3">
      <c r="A49" s="30" t="s">
        <v>68</v>
      </c>
      <c r="B49" s="31">
        <v>341.04</v>
      </c>
      <c r="C49" s="32">
        <v>43497</v>
      </c>
      <c r="D49" s="36" t="s">
        <v>32</v>
      </c>
      <c r="E49" s="34" t="s">
        <v>69</v>
      </c>
    </row>
    <row r="50" spans="1:5" ht="13.95" customHeight="1" x14ac:dyDescent="0.3">
      <c r="A50" s="29" t="s">
        <v>68</v>
      </c>
      <c r="B50" s="27">
        <v>435.94</v>
      </c>
      <c r="C50" s="23">
        <v>43497</v>
      </c>
      <c r="D50" s="37" t="s">
        <v>32</v>
      </c>
      <c r="E50" s="38" t="s">
        <v>70</v>
      </c>
    </row>
    <row r="51" spans="1:5" s="20" customFormat="1" ht="13.95" customHeight="1" x14ac:dyDescent="0.3">
      <c r="A51" s="29" t="s">
        <v>68</v>
      </c>
      <c r="B51" s="27">
        <v>561.92999999999995</v>
      </c>
      <c r="C51" s="23">
        <v>43497</v>
      </c>
      <c r="D51" s="37" t="s">
        <v>32</v>
      </c>
      <c r="E51" s="38" t="s">
        <v>71</v>
      </c>
    </row>
    <row r="52" spans="1:5" s="20" customFormat="1" ht="13.95" customHeight="1" x14ac:dyDescent="0.3">
      <c r="A52" s="29" t="s">
        <v>72</v>
      </c>
      <c r="B52" s="27">
        <v>1300.49</v>
      </c>
      <c r="C52" s="23">
        <v>43503</v>
      </c>
      <c r="D52" s="37" t="s">
        <v>11</v>
      </c>
      <c r="E52" s="38" t="s">
        <v>73</v>
      </c>
    </row>
    <row r="53" spans="1:5" s="20" customFormat="1" ht="13.95" customHeight="1" x14ac:dyDescent="0.3">
      <c r="A53" s="29" t="s">
        <v>72</v>
      </c>
      <c r="B53" s="27">
        <v>597.32000000000005</v>
      </c>
      <c r="C53" s="23">
        <v>43503</v>
      </c>
      <c r="D53" s="37" t="s">
        <v>11</v>
      </c>
      <c r="E53" s="38" t="s">
        <v>74</v>
      </c>
    </row>
    <row r="54" spans="1:5" s="20" customFormat="1" ht="13.95" customHeight="1" x14ac:dyDescent="0.3">
      <c r="A54" s="29"/>
      <c r="B54" s="27"/>
      <c r="C54" s="23"/>
      <c r="D54" s="37"/>
      <c r="E54" s="38"/>
    </row>
    <row r="55" spans="1:5" ht="13.95" customHeight="1" x14ac:dyDescent="0.3">
      <c r="A55" s="92" t="s">
        <v>75</v>
      </c>
      <c r="B55" s="72">
        <f>SUM(B56:B57)</f>
        <v>484.9</v>
      </c>
      <c r="C55" s="73"/>
      <c r="D55" s="74"/>
      <c r="E55" s="93"/>
    </row>
    <row r="56" spans="1:5" ht="13.95" customHeight="1" x14ac:dyDescent="0.3">
      <c r="A56" s="30" t="s">
        <v>76</v>
      </c>
      <c r="B56" s="31">
        <v>484.9</v>
      </c>
      <c r="C56" s="32">
        <v>43503</v>
      </c>
      <c r="D56" s="35" t="s">
        <v>32</v>
      </c>
      <c r="E56" s="34" t="s">
        <v>77</v>
      </c>
    </row>
    <row r="57" spans="1:5" ht="13.95" customHeight="1" x14ac:dyDescent="0.3">
      <c r="A57" s="28"/>
      <c r="B57" s="22"/>
      <c r="C57" s="17"/>
      <c r="D57" s="18"/>
      <c r="E57" s="19"/>
    </row>
    <row r="58" spans="1:5" ht="13.95" customHeight="1" x14ac:dyDescent="0.3">
      <c r="A58" s="92" t="s">
        <v>78</v>
      </c>
      <c r="B58" s="72">
        <f>SUM(B59:B60)</f>
        <v>135</v>
      </c>
      <c r="C58" s="73"/>
      <c r="D58" s="74"/>
      <c r="E58" s="93"/>
    </row>
    <row r="59" spans="1:5" ht="13.95" customHeight="1" x14ac:dyDescent="0.3">
      <c r="A59" s="28" t="s">
        <v>79</v>
      </c>
      <c r="B59" s="22">
        <v>135</v>
      </c>
      <c r="C59" s="17">
        <v>43502</v>
      </c>
      <c r="D59" s="18" t="s">
        <v>32</v>
      </c>
      <c r="E59" s="19" t="s">
        <v>80</v>
      </c>
    </row>
    <row r="60" spans="1:5" ht="13.95" customHeight="1" x14ac:dyDescent="0.3">
      <c r="A60" s="28"/>
      <c r="B60" s="22"/>
      <c r="C60" s="17"/>
      <c r="D60" s="18"/>
      <c r="E60" s="19"/>
    </row>
    <row r="61" spans="1:5" ht="13.95" customHeight="1" x14ac:dyDescent="0.3">
      <c r="A61" s="92" t="s">
        <v>81</v>
      </c>
      <c r="B61" s="72">
        <f>SUM(B62:B63)</f>
        <v>0</v>
      </c>
      <c r="C61" s="73"/>
      <c r="D61" s="74"/>
      <c r="E61" s="93"/>
    </row>
    <row r="62" spans="1:5" ht="13.95" customHeight="1" x14ac:dyDescent="0.3">
      <c r="A62" s="28"/>
      <c r="B62" s="22"/>
      <c r="C62" s="17"/>
      <c r="D62" s="18"/>
      <c r="E62" s="19"/>
    </row>
    <row r="63" spans="1:5" ht="13.95" customHeight="1" x14ac:dyDescent="0.3">
      <c r="A63" s="28"/>
      <c r="B63" s="22"/>
      <c r="C63" s="17"/>
      <c r="D63" s="18"/>
      <c r="E63" s="19"/>
    </row>
    <row r="64" spans="1:5" ht="13.95" customHeight="1" x14ac:dyDescent="0.3">
      <c r="A64" s="92" t="s">
        <v>82</v>
      </c>
      <c r="B64" s="72">
        <f>SUM(B65:B66)</f>
        <v>0</v>
      </c>
      <c r="C64" s="73"/>
      <c r="D64" s="74"/>
      <c r="E64" s="93"/>
    </row>
    <row r="65" spans="1:5" ht="13.95" customHeight="1" x14ac:dyDescent="0.3">
      <c r="A65" s="28"/>
      <c r="B65" s="22"/>
      <c r="C65" s="23"/>
      <c r="D65" s="24"/>
      <c r="E65" s="25"/>
    </row>
    <row r="66" spans="1:5" ht="13.95" customHeight="1" x14ac:dyDescent="0.3">
      <c r="A66" s="28"/>
      <c r="B66" s="22"/>
      <c r="C66" s="23"/>
      <c r="D66" s="24"/>
      <c r="E66" s="25"/>
    </row>
    <row r="67" spans="1:5" ht="13.95" customHeight="1" x14ac:dyDescent="0.3">
      <c r="A67" s="92" t="s">
        <v>83</v>
      </c>
      <c r="B67" s="72">
        <f>SUM(B68:B68)</f>
        <v>540</v>
      </c>
      <c r="C67" s="73"/>
      <c r="D67" s="74"/>
      <c r="E67" s="93"/>
    </row>
    <row r="68" spans="1:5" ht="13.95" customHeight="1" x14ac:dyDescent="0.3">
      <c r="A68" s="29" t="s">
        <v>84</v>
      </c>
      <c r="B68" s="27">
        <v>540</v>
      </c>
      <c r="C68" s="23">
        <v>43502</v>
      </c>
      <c r="D68" s="24" t="s">
        <v>11</v>
      </c>
      <c r="E68" s="25" t="s">
        <v>85</v>
      </c>
    </row>
    <row r="69" spans="1:5" ht="13.95" customHeight="1" x14ac:dyDescent="0.3">
      <c r="A69" s="92" t="s">
        <v>86</v>
      </c>
      <c r="B69" s="72">
        <f>SUM(B70:B70)</f>
        <v>0</v>
      </c>
      <c r="C69" s="73"/>
      <c r="D69" s="74"/>
      <c r="E69" s="93"/>
    </row>
    <row r="70" spans="1:5" ht="13.95" customHeight="1" x14ac:dyDescent="0.3">
      <c r="A70" s="30"/>
      <c r="B70" s="31"/>
      <c r="C70" s="32"/>
      <c r="D70" s="35"/>
      <c r="E70" s="39"/>
    </row>
    <row r="71" spans="1:5" ht="13.95" customHeight="1" x14ac:dyDescent="0.3">
      <c r="A71" s="90" t="s">
        <v>87</v>
      </c>
      <c r="B71" s="70">
        <f>SUM(B72,B79)</f>
        <v>97392.07</v>
      </c>
      <c r="C71" s="69"/>
      <c r="D71" s="71"/>
      <c r="E71" s="91"/>
    </row>
    <row r="72" spans="1:5" ht="13.95" customHeight="1" x14ac:dyDescent="0.3">
      <c r="A72" s="92" t="s">
        <v>88</v>
      </c>
      <c r="B72" s="72">
        <f>SUM(B73:B78)</f>
        <v>2874</v>
      </c>
      <c r="C72" s="73"/>
      <c r="D72" s="74"/>
      <c r="E72" s="93"/>
    </row>
    <row r="73" spans="1:5" ht="13.95" customHeight="1" x14ac:dyDescent="0.3">
      <c r="A73" s="29" t="s">
        <v>89</v>
      </c>
      <c r="B73" s="27">
        <v>400</v>
      </c>
      <c r="C73" s="23">
        <v>43497</v>
      </c>
      <c r="D73" s="24" t="s">
        <v>11</v>
      </c>
      <c r="E73" s="25" t="s">
        <v>90</v>
      </c>
    </row>
    <row r="74" spans="1:5" ht="13.95" customHeight="1" x14ac:dyDescent="0.3">
      <c r="A74" s="30" t="s">
        <v>91</v>
      </c>
      <c r="B74" s="31">
        <v>1200</v>
      </c>
      <c r="C74" s="32">
        <v>43504</v>
      </c>
      <c r="D74" s="35" t="s">
        <v>11</v>
      </c>
      <c r="E74" s="34" t="s">
        <v>92</v>
      </c>
    </row>
    <row r="75" spans="1:5" ht="13.95" customHeight="1" x14ac:dyDescent="0.3">
      <c r="A75" s="30" t="s">
        <v>93</v>
      </c>
      <c r="B75" s="31">
        <v>700</v>
      </c>
      <c r="C75" s="32">
        <v>43511</v>
      </c>
      <c r="D75" s="35" t="s">
        <v>11</v>
      </c>
      <c r="E75" s="34" t="s">
        <v>94</v>
      </c>
    </row>
    <row r="76" spans="1:5" ht="13.95" customHeight="1" x14ac:dyDescent="0.3">
      <c r="A76" s="30" t="s">
        <v>95</v>
      </c>
      <c r="B76" s="31">
        <v>159</v>
      </c>
      <c r="C76" s="32">
        <v>43514</v>
      </c>
      <c r="D76" s="35" t="s">
        <v>11</v>
      </c>
      <c r="E76" s="34" t="s">
        <v>96</v>
      </c>
    </row>
    <row r="77" spans="1:5" ht="13.95" customHeight="1" x14ac:dyDescent="0.3">
      <c r="A77" s="30" t="s">
        <v>97</v>
      </c>
      <c r="B77" s="31">
        <v>100</v>
      </c>
      <c r="C77" s="32">
        <v>43511</v>
      </c>
      <c r="D77" s="35" t="s">
        <v>11</v>
      </c>
      <c r="E77" s="34" t="s">
        <v>98</v>
      </c>
    </row>
    <row r="78" spans="1:5" ht="13.95" customHeight="1" x14ac:dyDescent="0.3">
      <c r="A78" s="30" t="s">
        <v>99</v>
      </c>
      <c r="B78" s="31">
        <v>315</v>
      </c>
      <c r="C78" s="32">
        <v>43511</v>
      </c>
      <c r="D78" s="35" t="s">
        <v>11</v>
      </c>
      <c r="E78" s="34" t="s">
        <v>100</v>
      </c>
    </row>
    <row r="79" spans="1:5" ht="13.95" customHeight="1" x14ac:dyDescent="0.3">
      <c r="A79" s="92" t="s">
        <v>101</v>
      </c>
      <c r="B79" s="72">
        <f>SUM(B80:B83)</f>
        <v>94518.07</v>
      </c>
      <c r="C79" s="73"/>
      <c r="D79" s="74"/>
      <c r="E79" s="93"/>
    </row>
    <row r="80" spans="1:5" ht="13.95" customHeight="1" x14ac:dyDescent="0.3">
      <c r="A80" s="40" t="s">
        <v>102</v>
      </c>
      <c r="B80" s="31">
        <v>94360.77</v>
      </c>
      <c r="C80" s="32">
        <v>43497</v>
      </c>
      <c r="D80" s="35" t="s">
        <v>11</v>
      </c>
      <c r="E80" s="34" t="s">
        <v>103</v>
      </c>
    </row>
    <row r="81" spans="1:5" ht="13.95" customHeight="1" x14ac:dyDescent="0.3">
      <c r="A81" s="30" t="s">
        <v>91</v>
      </c>
      <c r="B81" s="31">
        <v>70</v>
      </c>
      <c r="C81" s="32">
        <v>43504</v>
      </c>
      <c r="D81" s="35" t="s">
        <v>11</v>
      </c>
      <c r="E81" s="34" t="s">
        <v>104</v>
      </c>
    </row>
    <row r="82" spans="1:5" ht="13.95" customHeight="1" x14ac:dyDescent="0.3">
      <c r="A82" s="30" t="s">
        <v>105</v>
      </c>
      <c r="B82" s="31">
        <v>87.3</v>
      </c>
      <c r="C82" s="32">
        <v>43511</v>
      </c>
      <c r="D82" s="35" t="s">
        <v>11</v>
      </c>
      <c r="E82" s="34" t="s">
        <v>106</v>
      </c>
    </row>
    <row r="83" spans="1:5" ht="13.95" customHeight="1" x14ac:dyDescent="0.3">
      <c r="A83" s="30"/>
      <c r="B83" s="31"/>
      <c r="C83" s="32"/>
      <c r="D83" s="35"/>
      <c r="E83" s="34"/>
    </row>
    <row r="84" spans="1:5" ht="13.95" customHeight="1" x14ac:dyDescent="0.3">
      <c r="A84" s="90" t="s">
        <v>107</v>
      </c>
      <c r="B84" s="70">
        <f>SUM(B85,B87,B89,B91)</f>
        <v>619.54</v>
      </c>
      <c r="C84" s="69"/>
      <c r="D84" s="71"/>
      <c r="E84" s="91"/>
    </row>
    <row r="85" spans="1:5" ht="13.95" customHeight="1" x14ac:dyDescent="0.3">
      <c r="A85" s="92" t="s">
        <v>108</v>
      </c>
      <c r="B85" s="72">
        <f>SUM(B86)</f>
        <v>0</v>
      </c>
      <c r="C85" s="73"/>
      <c r="D85" s="74"/>
      <c r="E85" s="93"/>
    </row>
    <row r="86" spans="1:5" ht="13.95" customHeight="1" x14ac:dyDescent="0.3">
      <c r="A86" s="30"/>
      <c r="B86" s="79"/>
      <c r="C86" s="32"/>
      <c r="D86" s="35"/>
      <c r="E86" s="39"/>
    </row>
    <row r="87" spans="1:5" ht="13.95" customHeight="1" x14ac:dyDescent="0.3">
      <c r="A87" s="92" t="s">
        <v>109</v>
      </c>
      <c r="B87" s="72">
        <f>SUM(B88:B88)</f>
        <v>0</v>
      </c>
      <c r="C87" s="73"/>
      <c r="D87" s="74"/>
      <c r="E87" s="93"/>
    </row>
    <row r="88" spans="1:5" ht="13.95" customHeight="1" x14ac:dyDescent="0.3">
      <c r="A88" s="30"/>
      <c r="B88" s="31"/>
      <c r="C88" s="32"/>
      <c r="D88" s="35"/>
      <c r="E88" s="34"/>
    </row>
    <row r="89" spans="1:5" ht="13.95" customHeight="1" x14ac:dyDescent="0.3">
      <c r="A89" s="92" t="s">
        <v>110</v>
      </c>
      <c r="B89" s="72">
        <f>SUM(B90:B90)</f>
        <v>0</v>
      </c>
      <c r="C89" s="73"/>
      <c r="D89" s="74"/>
      <c r="E89" s="93"/>
    </row>
    <row r="90" spans="1:5" ht="13.95" customHeight="1" x14ac:dyDescent="0.3">
      <c r="A90" s="15"/>
      <c r="B90" s="27"/>
      <c r="C90" s="17"/>
      <c r="D90" s="18"/>
      <c r="E90" s="19"/>
    </row>
    <row r="91" spans="1:5" ht="13.95" customHeight="1" x14ac:dyDescent="0.3">
      <c r="A91" s="92" t="s">
        <v>111</v>
      </c>
      <c r="B91" s="72">
        <f>SUM(B92:B93)</f>
        <v>619.54</v>
      </c>
      <c r="C91" s="73"/>
      <c r="D91" s="74"/>
      <c r="E91" s="93"/>
    </row>
    <row r="92" spans="1:5" ht="13.95" customHeight="1" x14ac:dyDescent="0.3">
      <c r="A92" s="29" t="s">
        <v>112</v>
      </c>
      <c r="B92" s="22">
        <v>539.54</v>
      </c>
      <c r="C92" s="23"/>
      <c r="D92" s="24" t="s">
        <v>113</v>
      </c>
      <c r="E92" s="25"/>
    </row>
    <row r="93" spans="1:5" ht="13.95" customHeight="1" x14ac:dyDescent="0.3">
      <c r="A93" s="29" t="s">
        <v>114</v>
      </c>
      <c r="B93" s="22">
        <v>80</v>
      </c>
      <c r="C93" s="23">
        <v>43502</v>
      </c>
      <c r="D93" s="24" t="s">
        <v>113</v>
      </c>
      <c r="E93" s="25"/>
    </row>
    <row r="94" spans="1:5" ht="13.95" customHeight="1" x14ac:dyDescent="0.3">
      <c r="A94" s="90" t="s">
        <v>115</v>
      </c>
      <c r="B94" s="70">
        <f>SUM(B95:B96)</f>
        <v>0</v>
      </c>
      <c r="C94" s="69"/>
      <c r="D94" s="71"/>
      <c r="E94" s="91"/>
    </row>
    <row r="95" spans="1:5" s="41" customFormat="1" ht="13.95" customHeight="1" x14ac:dyDescent="0.3">
      <c r="A95" s="29"/>
      <c r="B95" s="27"/>
      <c r="C95" s="23"/>
      <c r="D95" s="26"/>
      <c r="E95" s="25"/>
    </row>
    <row r="96" spans="1:5" ht="13.95" customHeight="1" x14ac:dyDescent="0.3">
      <c r="A96" s="29"/>
      <c r="B96" s="27"/>
      <c r="C96" s="23"/>
      <c r="D96" s="26"/>
      <c r="E96" s="25"/>
    </row>
    <row r="97" spans="1:5" ht="13.95" customHeight="1" x14ac:dyDescent="0.3">
      <c r="A97" s="90" t="s">
        <v>116</v>
      </c>
      <c r="B97" s="70">
        <f>SUM(B98,B99)</f>
        <v>0</v>
      </c>
      <c r="C97" s="69"/>
      <c r="D97" s="71"/>
      <c r="E97" s="91"/>
    </row>
    <row r="98" spans="1:5" ht="13.95" customHeight="1" x14ac:dyDescent="0.3">
      <c r="A98" s="30"/>
      <c r="B98" s="31"/>
      <c r="C98" s="32"/>
      <c r="D98" s="35"/>
      <c r="E98" s="34"/>
    </row>
    <row r="99" spans="1:5" ht="13.95" customHeight="1" x14ac:dyDescent="0.3">
      <c r="A99" s="30"/>
      <c r="B99" s="31"/>
      <c r="C99" s="32"/>
      <c r="D99" s="35"/>
      <c r="E99" s="34"/>
    </row>
    <row r="100" spans="1:5" ht="13.95" customHeight="1" x14ac:dyDescent="0.3">
      <c r="A100" s="90" t="s">
        <v>117</v>
      </c>
      <c r="B100" s="70">
        <f>SUM(B101:B102)</f>
        <v>0</v>
      </c>
      <c r="C100" s="69"/>
      <c r="D100" s="71"/>
      <c r="E100" s="91"/>
    </row>
    <row r="101" spans="1:5" ht="13.95" customHeight="1" x14ac:dyDescent="0.3">
      <c r="A101" s="30"/>
      <c r="B101" s="31"/>
      <c r="C101" s="32"/>
      <c r="D101" s="35"/>
      <c r="E101" s="34"/>
    </row>
    <row r="102" spans="1:5" ht="13.95" customHeight="1" x14ac:dyDescent="0.3">
      <c r="A102" s="29"/>
      <c r="B102" s="27"/>
      <c r="C102" s="23"/>
      <c r="D102" s="26"/>
      <c r="E102" s="25"/>
    </row>
    <row r="103" spans="1:5" ht="13.95" customHeight="1" x14ac:dyDescent="0.3">
      <c r="A103" s="90" t="s">
        <v>118</v>
      </c>
      <c r="B103" s="70">
        <f>SUM(B104:B108)</f>
        <v>46000</v>
      </c>
      <c r="C103" s="69"/>
      <c r="D103" s="71"/>
      <c r="E103" s="91"/>
    </row>
    <row r="104" spans="1:5" ht="13.95" customHeight="1" x14ac:dyDescent="0.3">
      <c r="A104" s="29" t="s">
        <v>119</v>
      </c>
      <c r="B104" s="27">
        <v>8500</v>
      </c>
      <c r="C104" s="23">
        <v>43497</v>
      </c>
      <c r="D104" s="24" t="s">
        <v>11</v>
      </c>
      <c r="E104" s="25" t="s">
        <v>120</v>
      </c>
    </row>
    <row r="105" spans="1:5" ht="13.95" customHeight="1" x14ac:dyDescent="0.3">
      <c r="A105" s="29" t="s">
        <v>121</v>
      </c>
      <c r="B105" s="27">
        <v>5800</v>
      </c>
      <c r="C105" s="23">
        <v>43497</v>
      </c>
      <c r="D105" s="24" t="s">
        <v>11</v>
      </c>
      <c r="E105" s="25" t="s">
        <v>122</v>
      </c>
    </row>
    <row r="106" spans="1:5" ht="13.95" customHeight="1" x14ac:dyDescent="0.3">
      <c r="A106" s="29" t="s">
        <v>123</v>
      </c>
      <c r="B106" s="27">
        <v>4000</v>
      </c>
      <c r="C106" s="23">
        <v>43497</v>
      </c>
      <c r="D106" s="26" t="s">
        <v>11</v>
      </c>
      <c r="E106" s="25" t="s">
        <v>124</v>
      </c>
    </row>
    <row r="107" spans="1:5" ht="13.95" customHeight="1" x14ac:dyDescent="0.3">
      <c r="A107" s="29" t="s">
        <v>125</v>
      </c>
      <c r="B107" s="27">
        <v>2700</v>
      </c>
      <c r="C107" s="23">
        <v>43516</v>
      </c>
      <c r="D107" s="26" t="s">
        <v>11</v>
      </c>
      <c r="E107" s="25" t="s">
        <v>126</v>
      </c>
    </row>
    <row r="108" spans="1:5" ht="13.95" customHeight="1" x14ac:dyDescent="0.3">
      <c r="A108" s="29" t="s">
        <v>127</v>
      </c>
      <c r="B108" s="27">
        <v>25000</v>
      </c>
      <c r="C108" s="23">
        <v>43497</v>
      </c>
      <c r="D108" s="26" t="s">
        <v>11</v>
      </c>
      <c r="E108" s="25" t="s">
        <v>128</v>
      </c>
    </row>
    <row r="109" spans="1:5" ht="13.95" customHeight="1" x14ac:dyDescent="0.3">
      <c r="A109" s="90" t="s">
        <v>129</v>
      </c>
      <c r="B109" s="70">
        <f>SUM(B110:B112)</f>
        <v>515.6</v>
      </c>
      <c r="C109" s="69"/>
      <c r="D109" s="71"/>
      <c r="E109" s="91"/>
    </row>
    <row r="110" spans="1:5" ht="13.95" customHeight="1" x14ac:dyDescent="0.3">
      <c r="A110" s="30" t="s">
        <v>130</v>
      </c>
      <c r="B110" s="31">
        <v>359</v>
      </c>
      <c r="C110" s="32">
        <v>43497</v>
      </c>
      <c r="D110" s="35" t="s">
        <v>11</v>
      </c>
      <c r="E110" s="34" t="s">
        <v>131</v>
      </c>
    </row>
    <row r="111" spans="1:5" ht="13.95" customHeight="1" x14ac:dyDescent="0.3">
      <c r="A111" s="30" t="s">
        <v>132</v>
      </c>
      <c r="B111" s="31">
        <v>156.6</v>
      </c>
      <c r="C111" s="32">
        <v>43510</v>
      </c>
      <c r="D111" s="35" t="s">
        <v>58</v>
      </c>
      <c r="E111" s="34" t="s">
        <v>58</v>
      </c>
    </row>
    <row r="112" spans="1:5" ht="13.95" customHeight="1" x14ac:dyDescent="0.3">
      <c r="A112" s="29"/>
      <c r="B112" s="27"/>
      <c r="C112" s="23"/>
      <c r="D112" s="24"/>
      <c r="E112" s="25"/>
    </row>
    <row r="113" spans="1:5" ht="13.95" customHeight="1" x14ac:dyDescent="0.3">
      <c r="A113" s="96" t="s">
        <v>133</v>
      </c>
      <c r="B113" s="70">
        <f>SUM(B7,B31,B43,B71,B84,B94,B97,B100,B103,B109)</f>
        <v>337833.01999999996</v>
      </c>
      <c r="C113" s="78"/>
      <c r="D113" s="77"/>
      <c r="E113" s="97"/>
    </row>
    <row r="114" spans="1:5" ht="13.95" customHeight="1" x14ac:dyDescent="0.3">
      <c r="A114" s="98"/>
      <c r="B114" s="81"/>
      <c r="C114" s="82"/>
      <c r="D114" s="80"/>
      <c r="E114" s="99"/>
    </row>
    <row r="115" spans="1:5" ht="13.95" customHeight="1" x14ac:dyDescent="0.3">
      <c r="A115" s="96" t="s">
        <v>134</v>
      </c>
      <c r="B115" s="70">
        <f>SUM(B116:B119)</f>
        <v>320000</v>
      </c>
      <c r="C115" s="78"/>
      <c r="D115" s="77"/>
      <c r="E115" s="97"/>
    </row>
    <row r="116" spans="1:5" ht="13.95" customHeight="1" x14ac:dyDescent="0.3">
      <c r="A116" s="43" t="s">
        <v>135</v>
      </c>
      <c r="B116" s="44">
        <v>50000</v>
      </c>
      <c r="C116" s="45">
        <v>43501</v>
      </c>
      <c r="D116" s="46" t="s">
        <v>11</v>
      </c>
      <c r="E116" s="47" t="s">
        <v>136</v>
      </c>
    </row>
    <row r="117" spans="1:5" ht="13.95" customHeight="1" x14ac:dyDescent="0.3">
      <c r="A117" s="48" t="s">
        <v>137</v>
      </c>
      <c r="B117" s="84">
        <v>90000</v>
      </c>
      <c r="C117" s="85">
        <v>43509</v>
      </c>
      <c r="D117" s="83" t="s">
        <v>11</v>
      </c>
      <c r="E117" s="100" t="s">
        <v>136</v>
      </c>
    </row>
    <row r="118" spans="1:5" ht="13.95" customHeight="1" x14ac:dyDescent="0.3">
      <c r="A118" s="43" t="s">
        <v>138</v>
      </c>
      <c r="B118" s="44">
        <v>50000</v>
      </c>
      <c r="C118" s="45">
        <v>43517</v>
      </c>
      <c r="D118" s="46" t="s">
        <v>11</v>
      </c>
      <c r="E118" s="47" t="s">
        <v>136</v>
      </c>
    </row>
    <row r="119" spans="1:5" ht="13.95" customHeight="1" x14ac:dyDescent="0.3">
      <c r="A119" s="43" t="s">
        <v>139</v>
      </c>
      <c r="B119" s="44">
        <v>130000</v>
      </c>
      <c r="C119" s="45">
        <v>43524</v>
      </c>
      <c r="D119" s="46" t="s">
        <v>11</v>
      </c>
      <c r="E119" s="47" t="s">
        <v>136</v>
      </c>
    </row>
    <row r="120" spans="1:5" ht="13.95" customHeight="1" x14ac:dyDescent="0.3">
      <c r="A120" s="96" t="s">
        <v>140</v>
      </c>
      <c r="B120" s="70">
        <f>SUM(B121:B122)</f>
        <v>198201.98999999993</v>
      </c>
      <c r="C120" s="78"/>
      <c r="D120" s="77"/>
      <c r="E120" s="97"/>
    </row>
    <row r="121" spans="1:5" ht="13.95" customHeight="1" x14ac:dyDescent="0.3">
      <c r="A121" s="101" t="s">
        <v>141</v>
      </c>
      <c r="B121" s="44">
        <v>315</v>
      </c>
      <c r="C121" s="45">
        <v>43511</v>
      </c>
      <c r="D121" s="46" t="s">
        <v>142</v>
      </c>
      <c r="E121" s="102" t="s">
        <v>99</v>
      </c>
    </row>
    <row r="122" spans="1:5" ht="13.95" customHeight="1" x14ac:dyDescent="0.3">
      <c r="A122" s="43" t="s">
        <v>143</v>
      </c>
      <c r="B122" s="44">
        <f>'[1]JAN 2019'!B124</f>
        <v>197886.98999999993</v>
      </c>
      <c r="C122" s="45">
        <v>43496</v>
      </c>
      <c r="D122" s="46" t="s">
        <v>144</v>
      </c>
      <c r="E122" s="47" t="s">
        <v>145</v>
      </c>
    </row>
    <row r="123" spans="1:5" ht="13.95" customHeight="1" thickBot="1" x14ac:dyDescent="0.35">
      <c r="A123" s="103" t="s">
        <v>146</v>
      </c>
      <c r="B123" s="104">
        <f>B115+B120-B113</f>
        <v>180368.96999999997</v>
      </c>
      <c r="C123" s="105">
        <v>43524</v>
      </c>
      <c r="D123" s="106"/>
      <c r="E123" s="107"/>
    </row>
    <row r="124" spans="1:5" ht="13.95" customHeight="1" x14ac:dyDescent="0.3">
      <c r="A124" s="65"/>
      <c r="B124" s="66"/>
      <c r="C124" s="67"/>
      <c r="D124" s="68"/>
      <c r="E124" s="52"/>
    </row>
    <row r="125" spans="1:5" ht="13.95" customHeight="1" x14ac:dyDescent="0.3">
      <c r="A125" s="10" t="s">
        <v>147</v>
      </c>
      <c r="B125" s="49"/>
      <c r="C125" s="50"/>
      <c r="D125" s="51"/>
      <c r="E125" s="52"/>
    </row>
    <row r="126" spans="1:5" ht="13.95" customHeight="1" x14ac:dyDescent="0.3">
      <c r="A126" s="53" t="s">
        <v>148</v>
      </c>
      <c r="B126" s="54"/>
      <c r="C126" s="54"/>
      <c r="D126" s="54"/>
      <c r="E126" s="55"/>
    </row>
    <row r="127" spans="1:5" ht="13.95" customHeight="1" x14ac:dyDescent="0.3">
      <c r="A127" s="56" t="s">
        <v>149</v>
      </c>
      <c r="B127" s="57"/>
      <c r="C127" s="57"/>
      <c r="D127" s="57"/>
      <c r="E127" s="58"/>
    </row>
    <row r="128" spans="1:5" ht="13.95" customHeight="1" thickBot="1" x14ac:dyDescent="0.35">
      <c r="A128" s="59" t="s">
        <v>150</v>
      </c>
      <c r="B128" s="60"/>
      <c r="C128" s="60"/>
      <c r="D128" s="60"/>
      <c r="E128" s="61"/>
    </row>
    <row r="129" ht="13.95" customHeight="1" x14ac:dyDescent="0.3"/>
    <row r="130" ht="13.95" customHeight="1" x14ac:dyDescent="0.3"/>
  </sheetData>
  <mergeCells count="4">
    <mergeCell ref="A4:E4"/>
    <mergeCell ref="A126:E126"/>
    <mergeCell ref="A127:E127"/>
    <mergeCell ref="A128:E128"/>
  </mergeCells>
  <pageMargins left="0.511811024" right="0.511811024" top="0.78740157499999996" bottom="0.78740157499999996" header="0.31496062000000002" footer="0.31496062000000002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2023-02-02T21:12:42Z</cp:lastPrinted>
  <dcterms:created xsi:type="dcterms:W3CDTF">2023-02-02T21:11:34Z</dcterms:created>
  <dcterms:modified xsi:type="dcterms:W3CDTF">2023-02-02T21:13:13Z</dcterms:modified>
</cp:coreProperties>
</file>