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1\"/>
    </mc:Choice>
  </mc:AlternateContent>
  <xr:revisionPtr revIDLastSave="0" documentId="8_{AFB664AE-3346-4DBD-9F20-84D6C6C5A6EE}" xr6:coauthVersionLast="47" xr6:coauthVersionMax="47" xr10:uidLastSave="{00000000-0000-0000-0000-000000000000}"/>
  <bookViews>
    <workbookView xWindow="-108" yWindow="-108" windowWidth="23256" windowHeight="12576" xr2:uid="{9B4E3FB1-4164-4256-AE0A-D35EFE172669}"/>
  </bookViews>
  <sheets>
    <sheet name="Planilha1" sheetId="1" r:id="rId1"/>
  </sheets>
  <externalReferences>
    <externalReference r:id="rId2"/>
  </externalReferences>
  <definedNames>
    <definedName name="_xlnm.Print_Area" localSheetId="0">Planilha1!$A$1:$E$153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5" i="1" l="1"/>
  <c r="B144" i="1" s="1"/>
  <c r="B141" i="1"/>
  <c r="B136" i="1"/>
  <c r="B129" i="1"/>
  <c r="B119" i="1"/>
  <c r="B116" i="1"/>
  <c r="B113" i="1"/>
  <c r="B110" i="1"/>
  <c r="B106" i="1"/>
  <c r="B100" i="1"/>
  <c r="B97" i="1"/>
  <c r="B93" i="1" s="1"/>
  <c r="B94" i="1"/>
  <c r="B88" i="1"/>
  <c r="B84" i="1"/>
  <c r="B83" i="1" s="1"/>
  <c r="B80" i="1"/>
  <c r="B76" i="1"/>
  <c r="B72" i="1"/>
  <c r="B69" i="1"/>
  <c r="B66" i="1"/>
  <c r="B47" i="1" s="1"/>
  <c r="B62" i="1"/>
  <c r="B52" i="1"/>
  <c r="B48" i="1"/>
  <c r="B44" i="1"/>
  <c r="B41" i="1"/>
  <c r="B33" i="1"/>
  <c r="B32" i="1"/>
  <c r="B26" i="1"/>
  <c r="B12" i="1"/>
  <c r="B8" i="1"/>
  <c r="B7" i="1"/>
  <c r="B134" i="1" l="1"/>
  <c r="B148" i="1" s="1"/>
</calcChain>
</file>

<file path=xl/sharedStrings.xml><?xml version="1.0" encoding="utf-8"?>
<sst xmlns="http://schemas.openxmlformats.org/spreadsheetml/2006/main" count="235" uniqueCount="159">
  <si>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</si>
  <si>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</si>
  <si>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FEVEREIRO/2021</t>
  </si>
  <si>
    <t>ITENS DE DESPESAS - FEVEREIRO/2021</t>
  </si>
  <si>
    <t>R$ VALORES</t>
  </si>
  <si>
    <t>DATA  PGT</t>
  </si>
  <si>
    <t>OPERAÇÃO</t>
  </si>
  <si>
    <t>DETALHES</t>
  </si>
  <si>
    <t>1. Pessoal</t>
  </si>
  <si>
    <t>1.1. Salários (CLT)</t>
  </si>
  <si>
    <t>FOLHA  JANEIRO/2021</t>
  </si>
  <si>
    <t>FÉRIAS MARIA IRAIDES RODRIGUES DA SILVA</t>
  </si>
  <si>
    <t>TED</t>
  </si>
  <si>
    <t>1.2. Outras Formas de Contratação</t>
  </si>
  <si>
    <t>PRO-SAÚDE SERVIÇOS MÉDICOS</t>
  </si>
  <si>
    <t>NFSE 130</t>
  </si>
  <si>
    <t>NFSE 129</t>
  </si>
  <si>
    <t>PEDATELLA NUTRIÇAO EIRELI</t>
  </si>
  <si>
    <t>TRANSF</t>
  </si>
  <si>
    <t>NFSE 019</t>
  </si>
  <si>
    <t>NATANAEL MARTINS COELHO E CIA LTDA ME</t>
  </si>
  <si>
    <t>NFSE 1480</t>
  </si>
  <si>
    <t>SHIRLEY NOELIA CACERES REQUE</t>
  </si>
  <si>
    <t>NFSE 007</t>
  </si>
  <si>
    <t>CASTRO ATENDIMENTO MEDICO ESPECIALIZADO LTDA ME</t>
  </si>
  <si>
    <t>NFSE 062</t>
  </si>
  <si>
    <t>GUARNIÇÃO MEDICINA PREVENTIVA LTDA</t>
  </si>
  <si>
    <t>NFSE 036</t>
  </si>
  <si>
    <t>VILELA CLINICA MEDICA LTDA</t>
  </si>
  <si>
    <t>NF 039</t>
  </si>
  <si>
    <t>JGS CIRQUEIRA MEDICAL SERVICE LTDA</t>
  </si>
  <si>
    <t>NFSE 028</t>
  </si>
  <si>
    <t>ANDRADE VILELA E SANTOS VILELA LTDA</t>
  </si>
  <si>
    <t>NFSE 125</t>
  </si>
  <si>
    <t>LUCIMED ASSSITENCIA MEDICA EIRELI</t>
  </si>
  <si>
    <t>NFSE 140</t>
  </si>
  <si>
    <t xml:space="preserve">MNC SERVIÇOS MEDICOS </t>
  </si>
  <si>
    <t>NFSE 030</t>
  </si>
  <si>
    <t>1.3. Encargos/Benefícios</t>
  </si>
  <si>
    <t>GPS S FL 01/2021</t>
  </si>
  <si>
    <t>GUIA</t>
  </si>
  <si>
    <t>PIS S FL 01/2021</t>
  </si>
  <si>
    <t>DARF</t>
  </si>
  <si>
    <t>IRRF S FL 01/2021</t>
  </si>
  <si>
    <t>FGTS FL 01/2021</t>
  </si>
  <si>
    <t>2. Mat/Med</t>
  </si>
  <si>
    <t>2.1. Medicamentos</t>
  </si>
  <si>
    <t xml:space="preserve">CA DISTRIBUIDORA DE PROD HOSP EIRELI </t>
  </si>
  <si>
    <t>NF 21075</t>
  </si>
  <si>
    <t>AGUIAR E LIMA LTDA ME</t>
  </si>
  <si>
    <t>NF 075</t>
  </si>
  <si>
    <t>SUPERMEDICA DIST HOSPITALAR EIRELI</t>
  </si>
  <si>
    <t>NF 110063</t>
  </si>
  <si>
    <t>ALIANÇA HOSPITALAR LTDA</t>
  </si>
  <si>
    <t>NF 7956</t>
  </si>
  <si>
    <t>GLOBO REAGENTES</t>
  </si>
  <si>
    <t>NF 9232</t>
  </si>
  <si>
    <t>LABORTRONICA SERVIÇOS E COMERCIO LTDA</t>
  </si>
  <si>
    <t>NF 6953</t>
  </si>
  <si>
    <t>2.2. Materais Hospitalares</t>
  </si>
  <si>
    <t>2.3 Gases Medicinais</t>
  </si>
  <si>
    <t>MERCADAO DOS PARAFUSOS SMA LTDA</t>
  </si>
  <si>
    <t>NF 391</t>
  </si>
  <si>
    <t>3. Materais Diversos</t>
  </si>
  <si>
    <t>3.1. Materiais de Higienização</t>
  </si>
  <si>
    <t>ALDELICIA LOPES CHAVES - MERCEARIA PREÇO BAIXO</t>
  </si>
  <si>
    <t xml:space="preserve">TED </t>
  </si>
  <si>
    <t>NF 755</t>
  </si>
  <si>
    <t>NF 757</t>
  </si>
  <si>
    <t>3.2. Materiais / Gêneros Alimentícios</t>
  </si>
  <si>
    <t xml:space="preserve">LEIDIANNY DE OLIVEIRA MORAES ABREU EIRELI </t>
  </si>
  <si>
    <t>NF 032</t>
  </si>
  <si>
    <t>NF 0754</t>
  </si>
  <si>
    <t>NF 756</t>
  </si>
  <si>
    <t>NF 035</t>
  </si>
  <si>
    <t>NF 033</t>
  </si>
  <si>
    <t>VANDEIR ALVES NOGUEIRA ME</t>
  </si>
  <si>
    <t xml:space="preserve">TRANSF </t>
  </si>
  <si>
    <t>NF 541</t>
  </si>
  <si>
    <t>ROGERIO DOS SANTOS ROQUE ME</t>
  </si>
  <si>
    <t>NF 803</t>
  </si>
  <si>
    <t>NF 036</t>
  </si>
  <si>
    <t>3.3. Material Expediente</t>
  </si>
  <si>
    <t>PAPELARIA E LIVRARIA UNIVERSO EIRELLI EPP</t>
  </si>
  <si>
    <t>NF 32422</t>
  </si>
  <si>
    <t>JHANSEN ROBERTO COSTA FERNANDES</t>
  </si>
  <si>
    <t>NFSE 029</t>
  </si>
  <si>
    <t>3.4. Material Divulgação</t>
  </si>
  <si>
    <t>RHAGY SOARES OLIVEIRA</t>
  </si>
  <si>
    <t>RPA</t>
  </si>
  <si>
    <t>3.5. Material Permanente</t>
  </si>
  <si>
    <t>3.6. Combustível</t>
  </si>
  <si>
    <t>COMERCIAL DE DERIVADOS DE PETROLEO JOTTAS LTDA</t>
  </si>
  <si>
    <t>NF 27603</t>
  </si>
  <si>
    <t>COMERCIAL DE DERIVADOS DE PETROLEO JOTAS LTDA</t>
  </si>
  <si>
    <t>NF 8317</t>
  </si>
  <si>
    <t>3.7. GLP</t>
  </si>
  <si>
    <t>SMA REVENDEDORA DE GAS LTDA</t>
  </si>
  <si>
    <t>NFS 372 / 371 / 370 E 369</t>
  </si>
  <si>
    <t>NF 334</t>
  </si>
  <si>
    <t>3.8. Material de Lavanderia</t>
  </si>
  <si>
    <t>LMA COMERCIO E SERVIÇOS EIRELI ME</t>
  </si>
  <si>
    <t>BOLETO</t>
  </si>
  <si>
    <t>NF 12230</t>
  </si>
  <si>
    <t>4. Manutenção</t>
  </si>
  <si>
    <t>4.1. Materiais de Manutenção</t>
  </si>
  <si>
    <t xml:space="preserve">G P BARRETO PEÇAS </t>
  </si>
  <si>
    <t>NF 1196</t>
  </si>
  <si>
    <t>NF 1197</t>
  </si>
  <si>
    <t>4.2. Serviços de Manutenção</t>
  </si>
  <si>
    <t>5. Seguros / Impostos / Taxas</t>
  </si>
  <si>
    <t>5.1. Seguros (Imóvel e Automóvel)</t>
  </si>
  <si>
    <t>5.2. Taxas e Serviços de Cartório</t>
  </si>
  <si>
    <t>5.3. Taxas Impostos</t>
  </si>
  <si>
    <t>IR S NFSE COMP 01/2021</t>
  </si>
  <si>
    <t>CSRF S NFSE COMP 01/2021</t>
  </si>
  <si>
    <t>CSRF S NFSE COMP 12/2020</t>
  </si>
  <si>
    <t>IR S NFSE COMP 12/2020</t>
  </si>
  <si>
    <t>5.4. Taxas Bancárias</t>
  </si>
  <si>
    <t>BANCO DO BRASIL DOC/TED ELETRÔNICO</t>
  </si>
  <si>
    <t>TARIFA PACOTES SERVIÇOS</t>
  </si>
  <si>
    <t>6. Telefonia</t>
  </si>
  <si>
    <t>TELEFONE FIXO OI</t>
  </si>
  <si>
    <t>FATURA</t>
  </si>
  <si>
    <t>7. Água</t>
  </si>
  <si>
    <t>8. Energia Elétrica</t>
  </si>
  <si>
    <t>9. Prestação de Serviços Terceiros</t>
  </si>
  <si>
    <t>ALLEN DANIEL SOUZA HOLANDA</t>
  </si>
  <si>
    <t>S&amp;G INDUSTRIA E SOLUÇÕES LTDA</t>
  </si>
  <si>
    <t>NFSE 13920/14198/12022/12493/13350 E 13921</t>
  </si>
  <si>
    <t>LOCALIZA RENT A CAR S/A</t>
  </si>
  <si>
    <t>FATURA N 422362</t>
  </si>
  <si>
    <t>FATURA N 369387</t>
  </si>
  <si>
    <t>FATURA N 418358</t>
  </si>
  <si>
    <t>MJS GONÇALVES CONTABILIDADE EMPRESARIAL</t>
  </si>
  <si>
    <t>NFSE 209</t>
  </si>
  <si>
    <t>NFSE 211 ( 50% PAGO)</t>
  </si>
  <si>
    <t>HOTEL SÃO MIGUEL LTDA</t>
  </si>
  <si>
    <t>NFSE 4135</t>
  </si>
  <si>
    <t>10. Informática</t>
  </si>
  <si>
    <t>SD MEDEIROS E CIA LTDA ME</t>
  </si>
  <si>
    <t>NFSE 33417</t>
  </si>
  <si>
    <t>ATILA BARU SISTEMAS LTDA</t>
  </si>
  <si>
    <t>NFSE 13855</t>
  </si>
  <si>
    <t>NF 3553</t>
  </si>
  <si>
    <t>11. TOTAL GLOBAL</t>
  </si>
  <si>
    <t>TOTAL DO REPASSE</t>
  </si>
  <si>
    <t>4º PARC REF  JAN2021(28º REPASSE)</t>
  </si>
  <si>
    <t>TED - 104 0794 11433328000118 FMS SMA</t>
  </si>
  <si>
    <t>1º PARC REF  FEV2021(29º REPASSE)</t>
  </si>
  <si>
    <t>2º PARC REF  FEV2021(29º REPASSE)</t>
  </si>
  <si>
    <t>12. CRÉDITO - ESTORNO</t>
  </si>
  <si>
    <t>12. SALDO DO MÊS ANTERIOR</t>
  </si>
  <si>
    <t>SALDO CONTA</t>
  </si>
  <si>
    <t>SALDO EM CONTA</t>
  </si>
  <si>
    <t>GOIÂNIA (GO),  28 de Fevereiro 2021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</si>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</sst>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165" fontId="2" fillId="0" borderId="11" xfId="0" applyNumberFormat="1" applyFont="1" applyBorder="1" applyAlignment="1">
      <alignment horizontal="right" vertical="top"/>
    </xf>
    <xf numFmtId="164" fontId="2" fillId="4" borderId="11" xfId="0" applyNumberFormat="1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0" borderId="10" xfId="0" applyFont="1" applyBorder="1"/>
    <xf numFmtId="4" fontId="2" fillId="0" borderId="11" xfId="0" applyNumberFormat="1" applyFont="1" applyBorder="1" applyAlignment="1">
      <alignment horizontal="right" vertical="top"/>
    </xf>
    <xf numFmtId="164" fontId="2" fillId="4" borderId="1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left" vertical="top"/>
    </xf>
    <xf numFmtId="0" fontId="2" fillId="4" borderId="16" xfId="0" applyFont="1" applyFill="1" applyBorder="1" applyAlignment="1">
      <alignment horizontal="left" vertical="top"/>
    </xf>
    <xf numFmtId="0" fontId="5" fillId="0" borderId="10" xfId="0" applyFont="1" applyBorder="1" applyAlignment="1">
      <alignment vertical="top"/>
    </xf>
    <xf numFmtId="4" fontId="2" fillId="4" borderId="11" xfId="0" applyNumberFormat="1" applyFont="1" applyFill="1" applyBorder="1" applyAlignment="1">
      <alignment horizontal="right" vertical="top"/>
    </xf>
    <xf numFmtId="0" fontId="2" fillId="4" borderId="10" xfId="0" applyFont="1" applyFill="1" applyBorder="1" applyAlignment="1">
      <alignment vertical="top"/>
    </xf>
    <xf numFmtId="164" fontId="2" fillId="0" borderId="11" xfId="0" applyNumberFormat="1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left" vertical="top"/>
    </xf>
    <xf numFmtId="0" fontId="2" fillId="0" borderId="16" xfId="0" applyFont="1" applyBorder="1" applyAlignment="1">
      <alignment vertical="top"/>
    </xf>
    <xf numFmtId="0" fontId="2" fillId="0" borderId="16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vertical="top"/>
    </xf>
    <xf numFmtId="4" fontId="2" fillId="4" borderId="11" xfId="0" applyNumberFormat="1" applyFont="1" applyFill="1" applyBorder="1" applyAlignment="1" applyProtection="1">
      <alignment horizontal="right" vertical="top"/>
      <protection locked="0"/>
    </xf>
    <xf numFmtId="0" fontId="4" fillId="0" borderId="10" xfId="0" applyFont="1" applyBorder="1" applyAlignment="1">
      <alignment vertical="top"/>
    </xf>
    <xf numFmtId="4" fontId="4" fillId="4" borderId="11" xfId="0" applyNumberFormat="1" applyFont="1" applyFill="1" applyBorder="1" applyAlignment="1" applyProtection="1">
      <alignment horizontal="right" vertical="top"/>
      <protection locked="0"/>
    </xf>
    <xf numFmtId="164" fontId="4" fillId="4" borderId="11" xfId="0" applyNumberFormat="1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43" fontId="2" fillId="0" borderId="11" xfId="1" applyFont="1" applyFill="1" applyBorder="1" applyAlignment="1">
      <alignment horizontal="right" vertical="top"/>
    </xf>
    <xf numFmtId="0" fontId="5" fillId="0" borderId="10" xfId="0" applyFont="1" applyBorder="1"/>
    <xf numFmtId="0" fontId="2" fillId="4" borderId="0" xfId="0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14" fontId="2" fillId="0" borderId="11" xfId="0" applyNumberFormat="1" applyFont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4" fontId="3" fillId="5" borderId="11" xfId="0" applyNumberFormat="1" applyFont="1" applyFill="1" applyBorder="1" applyAlignment="1">
      <alignment horizontal="right" vertical="top"/>
    </xf>
    <xf numFmtId="164" fontId="3" fillId="5" borderId="11" xfId="0" applyNumberFormat="1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left"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2" fillId="0" borderId="10" xfId="0" applyFont="1" applyBorder="1" applyAlignment="1">
      <alignment horizontal="left" vertical="top" wrapText="1"/>
    </xf>
    <xf numFmtId="164" fontId="2" fillId="0" borderId="1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/>
    </xf>
    <xf numFmtId="4" fontId="3" fillId="2" borderId="11" xfId="0" applyNumberFormat="1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left" vertical="top"/>
    </xf>
    <xf numFmtId="4" fontId="2" fillId="3" borderId="11" xfId="0" applyNumberFormat="1" applyFont="1" applyFill="1" applyBorder="1" applyAlignment="1">
      <alignment horizontal="right" vertical="top"/>
    </xf>
    <xf numFmtId="164" fontId="2" fillId="3" borderId="11" xfId="0" applyNumberFormat="1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left" vertical="top"/>
    </xf>
    <xf numFmtId="165" fontId="2" fillId="4" borderId="11" xfId="0" applyNumberFormat="1" applyFont="1" applyFill="1" applyBorder="1" applyAlignment="1">
      <alignment horizontal="right" vertical="top"/>
    </xf>
    <xf numFmtId="0" fontId="2" fillId="3" borderId="11" xfId="0" applyFont="1" applyFill="1" applyBorder="1" applyAlignment="1">
      <alignment horizontal="left" vertical="top" wrapText="1"/>
    </xf>
    <xf numFmtId="164" fontId="2" fillId="3" borderId="11" xfId="0" applyNumberFormat="1" applyFont="1" applyFill="1" applyBorder="1" applyAlignment="1">
      <alignment horizontal="center" vertical="top" wrapText="1"/>
    </xf>
    <xf numFmtId="164" fontId="4" fillId="4" borderId="11" xfId="0" applyNumberFormat="1" applyFont="1" applyFill="1" applyBorder="1" applyAlignment="1">
      <alignment horizontal="center" vertical="top"/>
    </xf>
    <xf numFmtId="0" fontId="4" fillId="4" borderId="11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16" fontId="2" fillId="4" borderId="11" xfId="0" applyNumberFormat="1" applyFont="1" applyFill="1" applyBorder="1" applyAlignment="1">
      <alignment horizontal="left" vertical="top"/>
    </xf>
    <xf numFmtId="4" fontId="4" fillId="4" borderId="11" xfId="0" applyNumberFormat="1" applyFont="1" applyFill="1" applyBorder="1" applyAlignment="1">
      <alignment horizontal="right" vertical="top"/>
    </xf>
    <xf numFmtId="164" fontId="4" fillId="4" borderId="11" xfId="0" applyNumberFormat="1" applyFont="1" applyFill="1" applyBorder="1" applyAlignment="1">
      <alignment horizontal="left" vertical="top"/>
    </xf>
    <xf numFmtId="4" fontId="2" fillId="0" borderId="11" xfId="0" applyNumberFormat="1" applyFont="1" applyBorder="1" applyAlignment="1" applyProtection="1">
      <alignment horizontal="right" vertical="top"/>
      <protection locked="0"/>
    </xf>
    <xf numFmtId="0" fontId="2" fillId="0" borderId="11" xfId="0" applyFont="1" applyBorder="1" applyAlignment="1">
      <alignment horizontal="right" vertical="top"/>
    </xf>
    <xf numFmtId="43" fontId="2" fillId="0" borderId="11" xfId="1" applyFont="1" applyBorder="1" applyAlignment="1">
      <alignment horizontal="right" vertical="top"/>
    </xf>
    <xf numFmtId="14" fontId="2" fillId="4" borderId="11" xfId="0" applyNumberFormat="1" applyFont="1" applyFill="1" applyBorder="1" applyAlignment="1">
      <alignment horizontal="left" vertical="top"/>
    </xf>
    <xf numFmtId="43" fontId="5" fillId="0" borderId="11" xfId="1" applyFont="1" applyFill="1" applyBorder="1"/>
    <xf numFmtId="43" fontId="2" fillId="0" borderId="11" xfId="1" applyFont="1" applyFill="1" applyBorder="1" applyAlignment="1">
      <alignment horizontal="right"/>
    </xf>
    <xf numFmtId="4" fontId="6" fillId="4" borderId="11" xfId="0" applyNumberFormat="1" applyFont="1" applyFill="1" applyBorder="1" applyAlignment="1">
      <alignment horizontal="right" vertical="top"/>
    </xf>
    <xf numFmtId="0" fontId="3" fillId="4" borderId="11" xfId="0" applyFont="1" applyFill="1" applyBorder="1" applyAlignment="1">
      <alignment horizontal="left" vertical="top" wrapText="1"/>
    </xf>
    <xf numFmtId="4" fontId="3" fillId="4" borderId="11" xfId="0" applyNumberFormat="1" applyFont="1" applyFill="1" applyBorder="1" applyAlignment="1">
      <alignment horizontal="right" vertical="top"/>
    </xf>
    <xf numFmtId="164" fontId="3" fillId="4" borderId="11" xfId="0" applyNumberFormat="1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4" fontId="4" fillId="0" borderId="11" xfId="0" applyNumberFormat="1" applyFont="1" applyBorder="1" applyAlignment="1">
      <alignment vertical="top"/>
    </xf>
    <xf numFmtId="164" fontId="4" fillId="0" borderId="11" xfId="0" applyNumberFormat="1" applyFont="1" applyBorder="1" applyAlignment="1">
      <alignment horizontal="center" vertical="top" wrapText="1"/>
    </xf>
    <xf numFmtId="4" fontId="4" fillId="0" borderId="11" xfId="0" applyNumberFormat="1" applyFont="1" applyBorder="1" applyAlignment="1">
      <alignment horizontal="right" vertical="top"/>
    </xf>
    <xf numFmtId="0" fontId="3" fillId="2" borderId="17" xfId="0" applyFont="1" applyFill="1" applyBorder="1" applyAlignment="1">
      <alignment horizontal="center" vertical="top"/>
    </xf>
    <xf numFmtId="4" fontId="3" fillId="2" borderId="15" xfId="0" applyNumberFormat="1" applyFont="1" applyFill="1" applyBorder="1" applyAlignment="1" applyProtection="1">
      <alignment horizontal="center" vertical="top"/>
      <protection locked="0"/>
    </xf>
    <xf numFmtId="164" fontId="3" fillId="2" borderId="15" xfId="0" applyNumberFormat="1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6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6" xfId="0" applyFont="1" applyFill="1" applyBorder="1" applyAlignment="1">
      <alignment horizontal="left" vertical="top"/>
    </xf>
    <xf numFmtId="0" fontId="2" fillId="4" borderId="16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horizontal="left" vertical="top" wrapText="1"/>
    </xf>
    <xf numFmtId="0" fontId="4" fillId="4" borderId="16" xfId="0" applyFont="1" applyFill="1" applyBorder="1" applyAlignment="1">
      <alignment horizontal="left" vertical="top"/>
    </xf>
    <xf numFmtId="0" fontId="2" fillId="0" borderId="16" xfId="0" applyFont="1" applyBorder="1"/>
    <xf numFmtId="0" fontId="3" fillId="2" borderId="10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vertical="top"/>
    </xf>
    <xf numFmtId="0" fontId="4" fillId="4" borderId="16" xfId="0" applyFont="1" applyFill="1" applyBorder="1" applyAlignment="1">
      <alignment vertical="top"/>
    </xf>
    <xf numFmtId="0" fontId="4" fillId="4" borderId="16" xfId="0" applyFont="1" applyFill="1" applyBorder="1" applyAlignment="1">
      <alignment horizontal="left" vertical="top" wrapText="1"/>
    </xf>
    <xf numFmtId="16" fontId="2" fillId="0" borderId="16" xfId="0" applyNumberFormat="1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5" fillId="0" borderId="16" xfId="0" applyFont="1" applyBorder="1"/>
    <xf numFmtId="0" fontId="3" fillId="4" borderId="10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4" fontId="3" fillId="2" borderId="13" xfId="0" applyNumberFormat="1" applyFont="1" applyFill="1" applyBorder="1" applyAlignment="1">
      <alignment horizontal="right" vertical="top"/>
    </xf>
    <xf numFmtId="164" fontId="2" fillId="2" borderId="13" xfId="0" applyNumberFormat="1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PRESTA&#199;AODECONTAS_HMAA_FEV_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_2021"/>
      <sheetName val="FEVEREIRO_21"/>
    </sheetNames>
    <sheetDataSet>
      <sheetData sheetId="0" refreshError="1">
        <row r="172">
          <cell r="B172">
            <v>27191.290000000037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9A5A5-307D-44FE-A023-BD97F8BC26DE}">
  <dimension ref="A1:G155"/>
  <sheetViews>
    <sheetView tabSelected="1" topLeftCell="A20" zoomScaleNormal="100" workbookViewId="0">
      <selection activeCell="D20" sqref="D20"/>
    </sheetView>
  </sheetViews>
  <sheetFormatPr defaultColWidth="8.6640625" defaultRowHeight="13.8" x14ac:dyDescent="0.3"/>
  <cols>
    <col min="1" max="1" width="50.441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43" style="1" customWidth="1"/>
    <col min="6" max="6" width="8.6640625" style="1"/>
    <col min="7" max="7" width="21.44140625" style="1" customWidth="1"/>
    <col min="8" max="16384" width="8.6640625" style="1"/>
  </cols>
  <sheetData>
    <row r="1" spans="1:7" ht="13.95" customHeight="1" x14ac:dyDescent="0.3">
      <c r="A1" s="6" t="s">
        <v>0</v>
      </c>
      <c r="B1" s="7"/>
      <c r="C1" s="8"/>
      <c r="D1" s="9"/>
      <c r="E1" s="10"/>
      <c r="G1" s="11"/>
    </row>
    <row r="2" spans="1:7" ht="13.95" customHeight="1" x14ac:dyDescent="0.3">
      <c r="A2" s="12" t="s">
        <v>1</v>
      </c>
      <c r="E2" s="13"/>
      <c r="G2" s="11"/>
    </row>
    <row r="3" spans="1:7" ht="13.95" customHeight="1" x14ac:dyDescent="0.3">
      <c r="A3" s="12"/>
      <c r="E3" s="13"/>
      <c r="G3" s="11"/>
    </row>
    <row r="4" spans="1:7" ht="13.95" customHeight="1" x14ac:dyDescent="0.3">
      <c r="A4" s="14" t="s">
        <v>2</v>
      </c>
      <c r="B4" s="15"/>
      <c r="C4" s="15"/>
      <c r="D4" s="15"/>
      <c r="E4" s="16"/>
      <c r="G4" s="11"/>
    </row>
    <row r="5" spans="1:7" ht="13.95" customHeight="1" thickBot="1" x14ac:dyDescent="0.35">
      <c r="A5" s="12"/>
      <c r="B5" s="70"/>
      <c r="C5" s="71"/>
      <c r="D5" s="72"/>
      <c r="E5" s="13"/>
      <c r="G5" s="11"/>
    </row>
    <row r="6" spans="1:7" ht="13.95" customHeight="1" x14ac:dyDescent="0.3">
      <c r="A6" s="107" t="s">
        <v>3</v>
      </c>
      <c r="B6" s="108" t="s">
        <v>4</v>
      </c>
      <c r="C6" s="109" t="s">
        <v>5</v>
      </c>
      <c r="D6" s="110" t="s">
        <v>6</v>
      </c>
      <c r="E6" s="111" t="s">
        <v>7</v>
      </c>
      <c r="G6" s="11"/>
    </row>
    <row r="7" spans="1:7" ht="13.95" customHeight="1" x14ac:dyDescent="0.3">
      <c r="A7" s="112" t="s">
        <v>8</v>
      </c>
      <c r="B7" s="78">
        <f>SUM(B8,B12,B26)</f>
        <v>285448.38</v>
      </c>
      <c r="C7" s="77"/>
      <c r="D7" s="79"/>
      <c r="E7" s="113"/>
      <c r="G7" s="11"/>
    </row>
    <row r="8" spans="1:7" ht="13.95" customHeight="1" x14ac:dyDescent="0.3">
      <c r="A8" s="114" t="s">
        <v>9</v>
      </c>
      <c r="B8" s="80">
        <f>SUM(B9:B11)</f>
        <v>97347.86</v>
      </c>
      <c r="C8" s="81"/>
      <c r="D8" s="82"/>
      <c r="E8" s="115"/>
      <c r="G8" s="11"/>
    </row>
    <row r="9" spans="1:7" ht="13.95" customHeight="1" x14ac:dyDescent="0.3">
      <c r="A9" s="17" t="s">
        <v>10</v>
      </c>
      <c r="B9" s="18">
        <v>95562.01</v>
      </c>
      <c r="C9" s="19"/>
      <c r="D9" s="20"/>
      <c r="E9" s="116"/>
      <c r="G9" s="11"/>
    </row>
    <row r="10" spans="1:7" ht="13.95" customHeight="1" x14ac:dyDescent="0.3">
      <c r="A10" s="17" t="s">
        <v>11</v>
      </c>
      <c r="B10" s="18">
        <v>1785.85</v>
      </c>
      <c r="C10" s="19">
        <v>44230</v>
      </c>
      <c r="D10" s="20" t="s">
        <v>12</v>
      </c>
      <c r="E10" s="116" t="s">
        <v>11</v>
      </c>
      <c r="G10" s="11"/>
    </row>
    <row r="11" spans="1:7" ht="13.95" customHeight="1" x14ac:dyDescent="0.3">
      <c r="A11" s="17"/>
      <c r="B11" s="83"/>
      <c r="C11" s="19"/>
      <c r="D11" s="20"/>
      <c r="E11" s="116"/>
      <c r="G11" s="11"/>
    </row>
    <row r="12" spans="1:7" ht="13.95" customHeight="1" x14ac:dyDescent="0.3">
      <c r="A12" s="117" t="s">
        <v>13</v>
      </c>
      <c r="B12" s="80">
        <f>SUM(B13:B25)</f>
        <v>138182.83000000002</v>
      </c>
      <c r="C12" s="85"/>
      <c r="D12" s="84"/>
      <c r="E12" s="118"/>
      <c r="G12" s="11"/>
    </row>
    <row r="13" spans="1:7" ht="13.95" customHeight="1" x14ac:dyDescent="0.3">
      <c r="A13" s="53" t="s">
        <v>14</v>
      </c>
      <c r="B13" s="22">
        <v>26747.25</v>
      </c>
      <c r="C13" s="54">
        <v>44245</v>
      </c>
      <c r="D13" s="55" t="s">
        <v>12</v>
      </c>
      <c r="E13" s="56" t="s">
        <v>15</v>
      </c>
      <c r="G13" s="11"/>
    </row>
    <row r="14" spans="1:7" ht="13.95" customHeight="1" x14ac:dyDescent="0.3">
      <c r="A14" s="21" t="s">
        <v>14</v>
      </c>
      <c r="B14" s="22">
        <v>9854.25</v>
      </c>
      <c r="C14" s="54">
        <v>44245</v>
      </c>
      <c r="D14" s="55" t="s">
        <v>12</v>
      </c>
      <c r="E14" s="56" t="s">
        <v>16</v>
      </c>
      <c r="G14" s="11"/>
    </row>
    <row r="15" spans="1:7" ht="13.95" customHeight="1" x14ac:dyDescent="0.3">
      <c r="A15" s="21" t="s">
        <v>17</v>
      </c>
      <c r="B15" s="22">
        <v>3037.69</v>
      </c>
      <c r="C15" s="54">
        <v>44250</v>
      </c>
      <c r="D15" s="55" t="s">
        <v>18</v>
      </c>
      <c r="E15" s="56" t="s">
        <v>19</v>
      </c>
      <c r="G15" s="11"/>
    </row>
    <row r="16" spans="1:7" ht="13.95" customHeight="1" x14ac:dyDescent="0.3">
      <c r="A16" s="21" t="s">
        <v>20</v>
      </c>
      <c r="B16" s="22">
        <v>19040.34</v>
      </c>
      <c r="C16" s="54">
        <v>44250</v>
      </c>
      <c r="D16" s="55" t="s">
        <v>18</v>
      </c>
      <c r="E16" s="56" t="s">
        <v>21</v>
      </c>
      <c r="G16" s="11"/>
    </row>
    <row r="17" spans="1:7" ht="13.95" customHeight="1" x14ac:dyDescent="0.3">
      <c r="A17" s="21" t="s">
        <v>22</v>
      </c>
      <c r="B17" s="22">
        <v>22803.35</v>
      </c>
      <c r="C17" s="54">
        <v>44250</v>
      </c>
      <c r="D17" s="55" t="s">
        <v>18</v>
      </c>
      <c r="E17" s="56" t="s">
        <v>23</v>
      </c>
      <c r="G17" s="11"/>
    </row>
    <row r="18" spans="1:7" ht="13.95" customHeight="1" x14ac:dyDescent="0.3">
      <c r="A18" s="21" t="s">
        <v>24</v>
      </c>
      <c r="B18" s="22">
        <v>13000</v>
      </c>
      <c r="C18" s="54">
        <v>44250</v>
      </c>
      <c r="D18" s="55" t="s">
        <v>18</v>
      </c>
      <c r="E18" s="56" t="s">
        <v>25</v>
      </c>
      <c r="G18" s="11"/>
    </row>
    <row r="19" spans="1:7" ht="13.95" customHeight="1" x14ac:dyDescent="0.3">
      <c r="A19" s="21" t="s">
        <v>26</v>
      </c>
      <c r="B19" s="22">
        <v>3754</v>
      </c>
      <c r="C19" s="54">
        <v>44250</v>
      </c>
      <c r="D19" s="55" t="s">
        <v>12</v>
      </c>
      <c r="E19" s="56" t="s">
        <v>27</v>
      </c>
      <c r="G19" s="11"/>
    </row>
    <row r="20" spans="1:7" ht="13.95" customHeight="1" x14ac:dyDescent="0.3">
      <c r="A20" s="21" t="s">
        <v>28</v>
      </c>
      <c r="B20" s="22">
        <v>6600</v>
      </c>
      <c r="C20" s="54">
        <v>44250</v>
      </c>
      <c r="D20" s="55" t="s">
        <v>12</v>
      </c>
      <c r="E20" s="56" t="s">
        <v>29</v>
      </c>
      <c r="G20" s="11"/>
    </row>
    <row r="21" spans="1:7" ht="13.95" customHeight="1" x14ac:dyDescent="0.3">
      <c r="A21" s="21" t="s">
        <v>30</v>
      </c>
      <c r="B21" s="22">
        <v>5820</v>
      </c>
      <c r="C21" s="54">
        <v>44250</v>
      </c>
      <c r="D21" s="55" t="s">
        <v>12</v>
      </c>
      <c r="E21" s="56" t="s">
        <v>31</v>
      </c>
      <c r="G21" s="11"/>
    </row>
    <row r="22" spans="1:7" ht="13.95" customHeight="1" x14ac:dyDescent="0.3">
      <c r="A22" s="21" t="s">
        <v>32</v>
      </c>
      <c r="B22" s="22">
        <v>9316.7999999999993</v>
      </c>
      <c r="C22" s="54">
        <v>44250</v>
      </c>
      <c r="D22" s="55" t="s">
        <v>12</v>
      </c>
      <c r="E22" s="56" t="s">
        <v>33</v>
      </c>
      <c r="G22" s="11"/>
    </row>
    <row r="23" spans="1:7" ht="13.95" customHeight="1" x14ac:dyDescent="0.3">
      <c r="A23" s="21" t="s">
        <v>34</v>
      </c>
      <c r="B23" s="22">
        <v>16209.15</v>
      </c>
      <c r="C23" s="54">
        <v>44250</v>
      </c>
      <c r="D23" s="55" t="s">
        <v>12</v>
      </c>
      <c r="E23" s="56" t="s">
        <v>35</v>
      </c>
      <c r="G23" s="11"/>
    </row>
    <row r="24" spans="1:7" ht="13.95" customHeight="1" x14ac:dyDescent="0.3">
      <c r="A24" s="21" t="s">
        <v>36</v>
      </c>
      <c r="B24" s="22">
        <v>2000</v>
      </c>
      <c r="C24" s="54">
        <v>44251</v>
      </c>
      <c r="D24" s="55" t="s">
        <v>12</v>
      </c>
      <c r="E24" s="56" t="s">
        <v>37</v>
      </c>
      <c r="G24" s="11"/>
    </row>
    <row r="25" spans="1:7" ht="13.95" customHeight="1" x14ac:dyDescent="0.3">
      <c r="A25" s="53"/>
      <c r="B25" s="37"/>
      <c r="C25" s="86"/>
      <c r="D25" s="87"/>
      <c r="E25" s="119"/>
      <c r="G25" s="11"/>
    </row>
    <row r="26" spans="1:7" ht="13.95" customHeight="1" x14ac:dyDescent="0.3">
      <c r="A26" s="117" t="s">
        <v>38</v>
      </c>
      <c r="B26" s="80">
        <f>SUM(B27:B31)</f>
        <v>49917.69</v>
      </c>
      <c r="C26" s="85"/>
      <c r="D26" s="84"/>
      <c r="E26" s="118"/>
      <c r="G26" s="11"/>
    </row>
    <row r="27" spans="1:7" ht="13.95" customHeight="1" x14ac:dyDescent="0.3">
      <c r="A27" s="21" t="s">
        <v>39</v>
      </c>
      <c r="B27" s="22">
        <v>37586.85</v>
      </c>
      <c r="C27" s="19">
        <v>44246</v>
      </c>
      <c r="D27" s="20" t="s">
        <v>40</v>
      </c>
      <c r="E27" s="120" t="s">
        <v>39</v>
      </c>
      <c r="G27" s="11"/>
    </row>
    <row r="28" spans="1:7" ht="13.95" customHeight="1" x14ac:dyDescent="0.3">
      <c r="A28" s="21" t="s">
        <v>41</v>
      </c>
      <c r="B28" s="22">
        <v>1057.48</v>
      </c>
      <c r="C28" s="19">
        <v>44246</v>
      </c>
      <c r="D28" s="20" t="s">
        <v>42</v>
      </c>
      <c r="E28" s="120" t="s">
        <v>41</v>
      </c>
      <c r="G28" s="11"/>
    </row>
    <row r="29" spans="1:7" ht="13.95" customHeight="1" x14ac:dyDescent="0.3">
      <c r="A29" s="21" t="s">
        <v>43</v>
      </c>
      <c r="B29" s="22">
        <v>2554.94</v>
      </c>
      <c r="C29" s="19">
        <v>44246</v>
      </c>
      <c r="D29" s="20" t="s">
        <v>42</v>
      </c>
      <c r="E29" s="120" t="s">
        <v>43</v>
      </c>
      <c r="G29" s="11"/>
    </row>
    <row r="30" spans="1:7" ht="13.95" customHeight="1" x14ac:dyDescent="0.3">
      <c r="A30" s="21" t="s">
        <v>44</v>
      </c>
      <c r="B30" s="22">
        <v>8718.42</v>
      </c>
      <c r="C30" s="19">
        <v>44251</v>
      </c>
      <c r="D30" s="20" t="s">
        <v>40</v>
      </c>
      <c r="E30" s="120" t="s">
        <v>44</v>
      </c>
      <c r="G30" s="11"/>
    </row>
    <row r="31" spans="1:7" ht="13.95" customHeight="1" x14ac:dyDescent="0.3">
      <c r="A31" s="21"/>
      <c r="B31" s="22"/>
      <c r="C31" s="19"/>
      <c r="D31" s="20"/>
      <c r="E31" s="116"/>
      <c r="G31" s="11"/>
    </row>
    <row r="32" spans="1:7" ht="13.95" customHeight="1" x14ac:dyDescent="0.3">
      <c r="A32" s="121" t="s">
        <v>45</v>
      </c>
      <c r="B32" s="78">
        <f>SUM(B33,B41,B44)</f>
        <v>16838.009999999998</v>
      </c>
      <c r="C32" s="89"/>
      <c r="D32" s="88"/>
      <c r="E32" s="122"/>
      <c r="G32" s="11"/>
    </row>
    <row r="33" spans="1:7" ht="13.95" customHeight="1" x14ac:dyDescent="0.3">
      <c r="A33" s="114" t="s">
        <v>46</v>
      </c>
      <c r="B33" s="80">
        <f>SUM(B34:B40)</f>
        <v>9798.0099999999984</v>
      </c>
      <c r="C33" s="81"/>
      <c r="D33" s="82"/>
      <c r="E33" s="115"/>
      <c r="G33" s="11"/>
    </row>
    <row r="34" spans="1:7" ht="13.95" customHeight="1" x14ac:dyDescent="0.3">
      <c r="A34" s="41" t="s">
        <v>47</v>
      </c>
      <c r="B34" s="22">
        <v>1976.49</v>
      </c>
      <c r="C34" s="23">
        <v>44229</v>
      </c>
      <c r="D34" s="90" t="s">
        <v>18</v>
      </c>
      <c r="E34" s="25" t="s">
        <v>48</v>
      </c>
      <c r="G34" s="11"/>
    </row>
    <row r="35" spans="1:7" ht="13.95" customHeight="1" x14ac:dyDescent="0.3">
      <c r="A35" s="41" t="s">
        <v>49</v>
      </c>
      <c r="B35" s="22">
        <v>810.55</v>
      </c>
      <c r="C35" s="23">
        <v>44230</v>
      </c>
      <c r="D35" s="24" t="s">
        <v>12</v>
      </c>
      <c r="E35" s="25" t="s">
        <v>50</v>
      </c>
      <c r="G35" s="11"/>
    </row>
    <row r="36" spans="1:7" ht="13.95" customHeight="1" x14ac:dyDescent="0.3">
      <c r="A36" s="41" t="s">
        <v>51</v>
      </c>
      <c r="B36" s="22">
        <v>2145.6</v>
      </c>
      <c r="C36" s="23">
        <v>44230</v>
      </c>
      <c r="D36" s="24" t="s">
        <v>18</v>
      </c>
      <c r="E36" s="25" t="s">
        <v>52</v>
      </c>
      <c r="G36" s="11"/>
    </row>
    <row r="37" spans="1:7" ht="13.95" customHeight="1" x14ac:dyDescent="0.3">
      <c r="A37" s="41" t="s">
        <v>53</v>
      </c>
      <c r="B37" s="22">
        <v>1499.37</v>
      </c>
      <c r="C37" s="23">
        <v>44251</v>
      </c>
      <c r="D37" s="24" t="s">
        <v>18</v>
      </c>
      <c r="E37" s="25" t="s">
        <v>54</v>
      </c>
      <c r="G37" s="11"/>
    </row>
    <row r="38" spans="1:7" ht="13.95" customHeight="1" x14ac:dyDescent="0.3">
      <c r="A38" s="41" t="s">
        <v>55</v>
      </c>
      <c r="B38" s="22">
        <v>810</v>
      </c>
      <c r="C38" s="23">
        <v>44253</v>
      </c>
      <c r="D38" s="24" t="s">
        <v>18</v>
      </c>
      <c r="E38" s="25" t="s">
        <v>56</v>
      </c>
      <c r="G38" s="11"/>
    </row>
    <row r="39" spans="1:7" ht="13.95" customHeight="1" x14ac:dyDescent="0.3">
      <c r="A39" s="41" t="s">
        <v>57</v>
      </c>
      <c r="B39" s="22">
        <v>2556</v>
      </c>
      <c r="C39" s="23">
        <v>44253</v>
      </c>
      <c r="D39" s="24" t="s">
        <v>18</v>
      </c>
      <c r="E39" s="25" t="s">
        <v>58</v>
      </c>
      <c r="G39" s="11"/>
    </row>
    <row r="40" spans="1:7" ht="13.95" customHeight="1" x14ac:dyDescent="0.3">
      <c r="A40" s="123"/>
      <c r="B40" s="91"/>
      <c r="C40" s="86"/>
      <c r="D40" s="87"/>
      <c r="E40" s="119"/>
      <c r="G40" s="11"/>
    </row>
    <row r="41" spans="1:7" ht="13.95" customHeight="1" x14ac:dyDescent="0.3">
      <c r="A41" s="114" t="s">
        <v>59</v>
      </c>
      <c r="B41" s="80">
        <f>SUM(B42:B42)</f>
        <v>0</v>
      </c>
      <c r="C41" s="81"/>
      <c r="D41" s="82"/>
      <c r="E41" s="115"/>
      <c r="G41" s="11"/>
    </row>
    <row r="42" spans="1:7" ht="13.95" customHeight="1" x14ac:dyDescent="0.3">
      <c r="A42" s="41"/>
      <c r="B42" s="22"/>
      <c r="C42" s="29"/>
      <c r="D42" s="40"/>
      <c r="E42" s="32"/>
      <c r="G42" s="11"/>
    </row>
    <row r="43" spans="1:7" ht="13.95" customHeight="1" x14ac:dyDescent="0.3">
      <c r="A43" s="41"/>
      <c r="B43" s="22"/>
      <c r="C43" s="29"/>
      <c r="D43" s="46"/>
      <c r="E43" s="32"/>
      <c r="G43" s="11"/>
    </row>
    <row r="44" spans="1:7" ht="13.95" customHeight="1" x14ac:dyDescent="0.3">
      <c r="A44" s="114" t="s">
        <v>60</v>
      </c>
      <c r="B44" s="80">
        <f>SUM(B45:B46)</f>
        <v>7040</v>
      </c>
      <c r="C44" s="81"/>
      <c r="D44" s="82"/>
      <c r="E44" s="115"/>
      <c r="G44" s="11"/>
    </row>
    <row r="45" spans="1:7" ht="13.95" customHeight="1" x14ac:dyDescent="0.3">
      <c r="A45" s="41" t="s">
        <v>61</v>
      </c>
      <c r="B45" s="22">
        <v>7040</v>
      </c>
      <c r="C45" s="29">
        <v>44235</v>
      </c>
      <c r="D45" s="40" t="s">
        <v>12</v>
      </c>
      <c r="E45" s="32" t="s">
        <v>62</v>
      </c>
      <c r="G45" s="11"/>
    </row>
    <row r="46" spans="1:7" ht="13.95" customHeight="1" x14ac:dyDescent="0.3">
      <c r="A46" s="26"/>
      <c r="B46" s="27"/>
      <c r="C46" s="23"/>
      <c r="D46" s="24"/>
      <c r="E46" s="25"/>
      <c r="G46" s="11"/>
    </row>
    <row r="47" spans="1:7" ht="13.95" customHeight="1" x14ac:dyDescent="0.3">
      <c r="A47" s="112" t="s">
        <v>63</v>
      </c>
      <c r="B47" s="78">
        <f>SUM(B48,B52,B62,B66,,B69,B72,B76,B80)</f>
        <v>36268.46</v>
      </c>
      <c r="C47" s="77"/>
      <c r="D47" s="79"/>
      <c r="E47" s="113"/>
      <c r="G47" s="11"/>
    </row>
    <row r="48" spans="1:7" ht="13.95" customHeight="1" x14ac:dyDescent="0.3">
      <c r="A48" s="114" t="s">
        <v>64</v>
      </c>
      <c r="B48" s="80">
        <f>SUM(B49:B51)</f>
        <v>1746.6100000000001</v>
      </c>
      <c r="C48" s="81"/>
      <c r="D48" s="82"/>
      <c r="E48" s="115"/>
      <c r="G48" s="11"/>
    </row>
    <row r="49" spans="1:7" ht="13.95" customHeight="1" x14ac:dyDescent="0.3">
      <c r="A49" s="28" t="s">
        <v>65</v>
      </c>
      <c r="B49" s="22">
        <v>634.67999999999995</v>
      </c>
      <c r="C49" s="29">
        <v>44237</v>
      </c>
      <c r="D49" s="30" t="s">
        <v>66</v>
      </c>
      <c r="E49" s="31" t="s">
        <v>67</v>
      </c>
      <c r="G49" s="11"/>
    </row>
    <row r="50" spans="1:7" ht="13.95" customHeight="1" x14ac:dyDescent="0.3">
      <c r="A50" s="28" t="s">
        <v>65</v>
      </c>
      <c r="B50" s="22">
        <v>1111.93</v>
      </c>
      <c r="C50" s="29">
        <v>44246</v>
      </c>
      <c r="D50" s="30" t="s">
        <v>66</v>
      </c>
      <c r="E50" s="31" t="s">
        <v>68</v>
      </c>
      <c r="G50" s="11"/>
    </row>
    <row r="51" spans="1:7" ht="13.95" customHeight="1" x14ac:dyDescent="0.3">
      <c r="A51" s="28"/>
      <c r="B51" s="27"/>
      <c r="C51" s="23"/>
      <c r="D51" s="24"/>
      <c r="E51" s="25"/>
      <c r="G51" s="11"/>
    </row>
    <row r="52" spans="1:7" ht="13.95" customHeight="1" x14ac:dyDescent="0.3">
      <c r="A52" s="114" t="s">
        <v>69</v>
      </c>
      <c r="B52" s="80">
        <f>SUM(B53:B61)</f>
        <v>10292.5</v>
      </c>
      <c r="C52" s="81"/>
      <c r="D52" s="82"/>
      <c r="E52" s="115"/>
      <c r="G52" s="11"/>
    </row>
    <row r="53" spans="1:7" ht="13.95" customHeight="1" x14ac:dyDescent="0.3">
      <c r="A53" s="28" t="s">
        <v>70</v>
      </c>
      <c r="B53" s="22">
        <v>953.85</v>
      </c>
      <c r="C53" s="29">
        <v>44235</v>
      </c>
      <c r="D53" s="30" t="s">
        <v>12</v>
      </c>
      <c r="E53" s="31" t="s">
        <v>71</v>
      </c>
      <c r="G53" s="11"/>
    </row>
    <row r="54" spans="1:7" ht="13.95" customHeight="1" x14ac:dyDescent="0.3">
      <c r="A54" s="28" t="s">
        <v>65</v>
      </c>
      <c r="B54" s="22">
        <v>642.19000000000005</v>
      </c>
      <c r="C54" s="29">
        <v>44237</v>
      </c>
      <c r="D54" s="30" t="s">
        <v>12</v>
      </c>
      <c r="E54" s="32" t="s">
        <v>72</v>
      </c>
      <c r="G54" s="11"/>
    </row>
    <row r="55" spans="1:7" ht="13.95" customHeight="1" x14ac:dyDescent="0.3">
      <c r="A55" s="28" t="s">
        <v>65</v>
      </c>
      <c r="B55" s="22">
        <v>1391.95</v>
      </c>
      <c r="C55" s="29">
        <v>44246</v>
      </c>
      <c r="D55" s="30" t="s">
        <v>12</v>
      </c>
      <c r="E55" s="32" t="s">
        <v>73</v>
      </c>
      <c r="G55" s="11"/>
    </row>
    <row r="56" spans="1:7" ht="13.95" customHeight="1" x14ac:dyDescent="0.3">
      <c r="A56" s="28" t="s">
        <v>65</v>
      </c>
      <c r="B56" s="22">
        <v>1261.33</v>
      </c>
      <c r="C56" s="29">
        <v>44246</v>
      </c>
      <c r="D56" s="30" t="s">
        <v>12</v>
      </c>
      <c r="E56" s="32" t="s">
        <v>74</v>
      </c>
      <c r="G56" s="11"/>
    </row>
    <row r="57" spans="1:7" ht="13.95" customHeight="1" x14ac:dyDescent="0.3">
      <c r="A57" s="28" t="s">
        <v>70</v>
      </c>
      <c r="B57" s="22">
        <v>927.53</v>
      </c>
      <c r="C57" s="29">
        <v>44246</v>
      </c>
      <c r="D57" s="30" t="s">
        <v>12</v>
      </c>
      <c r="E57" s="32" t="s">
        <v>75</v>
      </c>
      <c r="G57" s="11"/>
    </row>
    <row r="58" spans="1:7" ht="13.95" customHeight="1" x14ac:dyDescent="0.3">
      <c r="A58" s="28" t="s">
        <v>76</v>
      </c>
      <c r="B58" s="22">
        <v>1760</v>
      </c>
      <c r="C58" s="29">
        <v>44251</v>
      </c>
      <c r="D58" s="30" t="s">
        <v>77</v>
      </c>
      <c r="E58" s="31" t="s">
        <v>78</v>
      </c>
      <c r="G58" s="11"/>
    </row>
    <row r="59" spans="1:7" s="33" customFormat="1" ht="13.95" customHeight="1" x14ac:dyDescent="0.3">
      <c r="A59" s="28" t="s">
        <v>79</v>
      </c>
      <c r="B59" s="22">
        <v>2477.0300000000002</v>
      </c>
      <c r="C59" s="29">
        <v>44251</v>
      </c>
      <c r="D59" s="30" t="s">
        <v>77</v>
      </c>
      <c r="E59" s="31" t="s">
        <v>80</v>
      </c>
      <c r="G59" s="34"/>
    </row>
    <row r="60" spans="1:7" s="33" customFormat="1" ht="13.95" customHeight="1" x14ac:dyDescent="0.3">
      <c r="A60" s="28" t="s">
        <v>70</v>
      </c>
      <c r="B60" s="22">
        <v>878.62</v>
      </c>
      <c r="C60" s="29">
        <v>44253</v>
      </c>
      <c r="D60" s="30" t="s">
        <v>12</v>
      </c>
      <c r="E60" s="31" t="s">
        <v>81</v>
      </c>
      <c r="G60" s="34"/>
    </row>
    <row r="61" spans="1:7" ht="13.95" customHeight="1" x14ac:dyDescent="0.3">
      <c r="A61" s="123"/>
      <c r="B61" s="91"/>
      <c r="C61" s="86"/>
      <c r="D61" s="92"/>
      <c r="E61" s="124"/>
      <c r="G61" s="11"/>
    </row>
    <row r="62" spans="1:7" ht="13.95" customHeight="1" x14ac:dyDescent="0.3">
      <c r="A62" s="114" t="s">
        <v>82</v>
      </c>
      <c r="B62" s="80">
        <f>SUM(B63:B65)</f>
        <v>250.39</v>
      </c>
      <c r="C62" s="81"/>
      <c r="D62" s="82"/>
      <c r="E62" s="115"/>
      <c r="G62" s="11"/>
    </row>
    <row r="63" spans="1:7" ht="13.95" customHeight="1" x14ac:dyDescent="0.3">
      <c r="A63" s="21" t="s">
        <v>83</v>
      </c>
      <c r="B63" s="22">
        <v>103.89</v>
      </c>
      <c r="C63" s="29">
        <v>44251</v>
      </c>
      <c r="D63" s="40" t="s">
        <v>18</v>
      </c>
      <c r="E63" s="32" t="s">
        <v>84</v>
      </c>
      <c r="G63" s="11"/>
    </row>
    <row r="64" spans="1:7" ht="13.95" customHeight="1" x14ac:dyDescent="0.3">
      <c r="A64" s="21" t="s">
        <v>85</v>
      </c>
      <c r="B64" s="22">
        <v>146.5</v>
      </c>
      <c r="C64" s="29">
        <v>44251</v>
      </c>
      <c r="D64" s="40" t="s">
        <v>12</v>
      </c>
      <c r="E64" s="32" t="s">
        <v>86</v>
      </c>
      <c r="G64" s="11"/>
    </row>
    <row r="65" spans="1:7" ht="13.95" customHeight="1" x14ac:dyDescent="0.3">
      <c r="A65" s="26"/>
      <c r="B65" s="35"/>
      <c r="C65" s="19"/>
      <c r="D65" s="20"/>
      <c r="E65" s="116"/>
      <c r="G65" s="11"/>
    </row>
    <row r="66" spans="1:7" ht="13.95" customHeight="1" x14ac:dyDescent="0.3">
      <c r="A66" s="114" t="s">
        <v>87</v>
      </c>
      <c r="B66" s="80">
        <f>SUM(B67:B68)</f>
        <v>700.9</v>
      </c>
      <c r="C66" s="81"/>
      <c r="D66" s="82"/>
      <c r="E66" s="115"/>
      <c r="G66" s="11"/>
    </row>
    <row r="67" spans="1:7" ht="13.95" customHeight="1" x14ac:dyDescent="0.3">
      <c r="A67" s="41" t="s">
        <v>88</v>
      </c>
      <c r="B67" s="93">
        <v>700.9</v>
      </c>
      <c r="C67" s="19">
        <v>44230</v>
      </c>
      <c r="D67" s="20" t="s">
        <v>12</v>
      </c>
      <c r="E67" s="116" t="s">
        <v>89</v>
      </c>
      <c r="G67" s="11"/>
    </row>
    <row r="68" spans="1:7" ht="13.95" customHeight="1" x14ac:dyDescent="0.3">
      <c r="A68" s="26"/>
      <c r="B68" s="35"/>
      <c r="C68" s="19"/>
      <c r="D68" s="20"/>
      <c r="E68" s="116"/>
      <c r="G68" s="11"/>
    </row>
    <row r="69" spans="1:7" ht="13.95" customHeight="1" x14ac:dyDescent="0.3">
      <c r="A69" s="114" t="s">
        <v>90</v>
      </c>
      <c r="B69" s="80">
        <f>SUM(B70:B71)</f>
        <v>0</v>
      </c>
      <c r="C69" s="81"/>
      <c r="D69" s="82"/>
      <c r="E69" s="115"/>
      <c r="G69" s="11"/>
    </row>
    <row r="70" spans="1:7" ht="13.95" customHeight="1" x14ac:dyDescent="0.3">
      <c r="A70" s="41"/>
      <c r="B70" s="93"/>
      <c r="C70" s="19"/>
      <c r="D70" s="20"/>
      <c r="E70" s="116"/>
      <c r="G70" s="11"/>
    </row>
    <row r="71" spans="1:7" ht="13.95" customHeight="1" x14ac:dyDescent="0.3">
      <c r="A71" s="36"/>
      <c r="B71" s="37"/>
      <c r="C71" s="38"/>
      <c r="D71" s="39"/>
      <c r="E71" s="125"/>
      <c r="G71" s="11"/>
    </row>
    <row r="72" spans="1:7" ht="13.95" customHeight="1" x14ac:dyDescent="0.3">
      <c r="A72" s="114" t="s">
        <v>91</v>
      </c>
      <c r="B72" s="80">
        <f>SUM(B73:B75)</f>
        <v>16443.79</v>
      </c>
      <c r="C72" s="81"/>
      <c r="D72" s="82"/>
      <c r="E72" s="115"/>
      <c r="G72" s="11"/>
    </row>
    <row r="73" spans="1:7" ht="13.95" customHeight="1" x14ac:dyDescent="0.3">
      <c r="A73" s="26" t="s">
        <v>92</v>
      </c>
      <c r="B73" s="93">
        <v>8069</v>
      </c>
      <c r="C73" s="29">
        <v>44251</v>
      </c>
      <c r="D73" s="40" t="s">
        <v>12</v>
      </c>
      <c r="E73" s="126" t="s">
        <v>93</v>
      </c>
      <c r="G73" s="11"/>
    </row>
    <row r="74" spans="1:7" ht="13.95" customHeight="1" x14ac:dyDescent="0.3">
      <c r="A74" s="26" t="s">
        <v>94</v>
      </c>
      <c r="B74" s="93">
        <v>8374.7900000000009</v>
      </c>
      <c r="C74" s="29">
        <v>44252</v>
      </c>
      <c r="D74" s="40" t="s">
        <v>12</v>
      </c>
      <c r="E74" s="32" t="s">
        <v>95</v>
      </c>
      <c r="G74" s="11"/>
    </row>
    <row r="75" spans="1:7" ht="13.95" customHeight="1" x14ac:dyDescent="0.3">
      <c r="A75" s="26"/>
      <c r="B75" s="35"/>
      <c r="C75" s="23"/>
      <c r="D75" s="24"/>
      <c r="E75" s="25"/>
      <c r="G75" s="11"/>
    </row>
    <row r="76" spans="1:7" ht="13.95" customHeight="1" x14ac:dyDescent="0.3">
      <c r="A76" s="114" t="s">
        <v>96</v>
      </c>
      <c r="B76" s="80">
        <f>SUM(B77:B79)</f>
        <v>1404.6</v>
      </c>
      <c r="C76" s="81"/>
      <c r="D76" s="82"/>
      <c r="E76" s="115"/>
      <c r="G76" s="11"/>
    </row>
    <row r="77" spans="1:7" ht="13.95" customHeight="1" x14ac:dyDescent="0.3">
      <c r="A77" s="21" t="s">
        <v>97</v>
      </c>
      <c r="B77" s="22">
        <v>1124.5999999999999</v>
      </c>
      <c r="C77" s="23">
        <v>44251</v>
      </c>
      <c r="D77" s="24" t="s">
        <v>12</v>
      </c>
      <c r="E77" s="25" t="s">
        <v>98</v>
      </c>
      <c r="G77" s="11"/>
    </row>
    <row r="78" spans="1:7" ht="13.95" customHeight="1" x14ac:dyDescent="0.3">
      <c r="A78" s="21" t="s">
        <v>97</v>
      </c>
      <c r="B78" s="22">
        <v>280</v>
      </c>
      <c r="C78" s="23">
        <v>44251</v>
      </c>
      <c r="D78" s="24" t="s">
        <v>12</v>
      </c>
      <c r="E78" s="25" t="s">
        <v>99</v>
      </c>
      <c r="G78" s="11"/>
    </row>
    <row r="79" spans="1:7" ht="13.95" customHeight="1" x14ac:dyDescent="0.3">
      <c r="A79" s="28"/>
      <c r="B79" s="27"/>
      <c r="C79" s="23"/>
      <c r="D79" s="24"/>
      <c r="E79" s="25"/>
      <c r="G79" s="11"/>
    </row>
    <row r="80" spans="1:7" ht="13.95" customHeight="1" x14ac:dyDescent="0.3">
      <c r="A80" s="114" t="s">
        <v>100</v>
      </c>
      <c r="B80" s="80">
        <f>SUM(B81:B82)</f>
        <v>5429.67</v>
      </c>
      <c r="C80" s="81"/>
      <c r="D80" s="82"/>
      <c r="E80" s="115"/>
      <c r="G80" s="11"/>
    </row>
    <row r="81" spans="1:7" ht="13.95" customHeight="1" x14ac:dyDescent="0.3">
      <c r="A81" s="43" t="s">
        <v>101</v>
      </c>
      <c r="B81" s="22">
        <v>5429.67</v>
      </c>
      <c r="C81" s="23">
        <v>44237</v>
      </c>
      <c r="D81" s="24" t="s">
        <v>102</v>
      </c>
      <c r="E81" s="25" t="s">
        <v>103</v>
      </c>
      <c r="G81" s="11"/>
    </row>
    <row r="82" spans="1:7" ht="13.95" customHeight="1" x14ac:dyDescent="0.3">
      <c r="A82" s="41"/>
      <c r="B82" s="22"/>
      <c r="C82" s="29"/>
      <c r="D82" s="40"/>
      <c r="E82" s="31"/>
      <c r="G82" s="11"/>
    </row>
    <row r="83" spans="1:7" ht="13.95" customHeight="1" x14ac:dyDescent="0.3">
      <c r="A83" s="112" t="s">
        <v>104</v>
      </c>
      <c r="B83" s="78">
        <f>SUM(B84,B88)</f>
        <v>1100</v>
      </c>
      <c r="C83" s="77"/>
      <c r="D83" s="79"/>
      <c r="E83" s="113"/>
      <c r="G83" s="11"/>
    </row>
    <row r="84" spans="1:7" ht="13.95" customHeight="1" x14ac:dyDescent="0.3">
      <c r="A84" s="114" t="s">
        <v>105</v>
      </c>
      <c r="B84" s="80">
        <f>SUM(B85:B87)</f>
        <v>1100</v>
      </c>
      <c r="C84" s="81"/>
      <c r="D84" s="82"/>
      <c r="E84" s="115"/>
      <c r="G84" s="11"/>
    </row>
    <row r="85" spans="1:7" ht="13.95" customHeight="1" x14ac:dyDescent="0.3">
      <c r="A85" s="43" t="s">
        <v>106</v>
      </c>
      <c r="B85" s="22">
        <v>1000</v>
      </c>
      <c r="C85" s="29">
        <v>44250</v>
      </c>
      <c r="D85" s="40" t="s">
        <v>12</v>
      </c>
      <c r="E85" s="32" t="s">
        <v>107</v>
      </c>
      <c r="G85" s="11"/>
    </row>
    <row r="86" spans="1:7" ht="13.95" customHeight="1" x14ac:dyDescent="0.3">
      <c r="A86" s="43" t="s">
        <v>106</v>
      </c>
      <c r="B86" s="22">
        <v>100</v>
      </c>
      <c r="C86" s="29">
        <v>44251</v>
      </c>
      <c r="D86" s="40" t="s">
        <v>12</v>
      </c>
      <c r="E86" s="32" t="s">
        <v>108</v>
      </c>
      <c r="G86" s="11"/>
    </row>
    <row r="87" spans="1:7" ht="13.95" customHeight="1" x14ac:dyDescent="0.3">
      <c r="A87" s="21"/>
      <c r="B87" s="22"/>
      <c r="C87" s="29"/>
      <c r="D87" s="40"/>
      <c r="E87" s="32"/>
      <c r="G87" s="11"/>
    </row>
    <row r="88" spans="1:7" ht="13.95" customHeight="1" x14ac:dyDescent="0.3">
      <c r="A88" s="114" t="s">
        <v>109</v>
      </c>
      <c r="B88" s="80">
        <f>SUM(B89:B92)</f>
        <v>0</v>
      </c>
      <c r="C88" s="81"/>
      <c r="D88" s="82"/>
      <c r="E88" s="115"/>
      <c r="G88" s="11"/>
    </row>
    <row r="89" spans="1:7" ht="13.95" customHeight="1" x14ac:dyDescent="0.3">
      <c r="A89" s="21"/>
      <c r="B89" s="22"/>
      <c r="C89" s="29"/>
      <c r="D89" s="40"/>
      <c r="E89" s="32"/>
      <c r="G89" s="11"/>
    </row>
    <row r="90" spans="1:7" ht="13.95" customHeight="1" x14ac:dyDescent="0.3">
      <c r="A90" s="21"/>
      <c r="B90" s="22"/>
      <c r="C90" s="29"/>
      <c r="D90" s="40"/>
      <c r="E90" s="32"/>
      <c r="G90" s="11"/>
    </row>
    <row r="91" spans="1:7" ht="13.95" customHeight="1" x14ac:dyDescent="0.3">
      <c r="A91" s="21"/>
      <c r="B91" s="22"/>
      <c r="C91" s="29"/>
      <c r="D91" s="40"/>
      <c r="E91" s="32"/>
      <c r="G91" s="11"/>
    </row>
    <row r="92" spans="1:7" ht="13.95" customHeight="1" x14ac:dyDescent="0.3">
      <c r="A92" s="41"/>
      <c r="B92" s="22"/>
      <c r="C92" s="29"/>
      <c r="D92" s="40"/>
      <c r="E92" s="32"/>
      <c r="G92" s="11"/>
    </row>
    <row r="93" spans="1:7" ht="13.95" customHeight="1" x14ac:dyDescent="0.3">
      <c r="A93" s="112" t="s">
        <v>110</v>
      </c>
      <c r="B93" s="78">
        <f>SUM(B94,B97,B100,B106)</f>
        <v>14991.119999999999</v>
      </c>
      <c r="C93" s="77"/>
      <c r="D93" s="79"/>
      <c r="E93" s="113"/>
      <c r="G93" s="11"/>
    </row>
    <row r="94" spans="1:7" ht="13.95" customHeight="1" x14ac:dyDescent="0.3">
      <c r="A94" s="114" t="s">
        <v>111</v>
      </c>
      <c r="B94" s="80">
        <f>SUM(B96)</f>
        <v>0</v>
      </c>
      <c r="C94" s="81"/>
      <c r="D94" s="82"/>
      <c r="E94" s="115"/>
      <c r="G94" s="11"/>
    </row>
    <row r="95" spans="1:7" ht="13.95" customHeight="1" x14ac:dyDescent="0.3">
      <c r="A95" s="41"/>
      <c r="B95" s="22"/>
      <c r="C95" s="29"/>
      <c r="D95" s="40"/>
      <c r="E95" s="32"/>
      <c r="G95" s="11"/>
    </row>
    <row r="96" spans="1:7" ht="13.95" customHeight="1" x14ac:dyDescent="0.3">
      <c r="A96" s="41"/>
      <c r="B96" s="94"/>
      <c r="C96" s="29"/>
      <c r="D96" s="40"/>
      <c r="E96" s="31"/>
      <c r="G96" s="11"/>
    </row>
    <row r="97" spans="1:7" ht="13.95" customHeight="1" x14ac:dyDescent="0.3">
      <c r="A97" s="114" t="s">
        <v>112</v>
      </c>
      <c r="B97" s="80">
        <f>SUM(B98:B99)</f>
        <v>0</v>
      </c>
      <c r="C97" s="81"/>
      <c r="D97" s="82"/>
      <c r="E97" s="115"/>
      <c r="G97" s="11"/>
    </row>
    <row r="98" spans="1:7" ht="13.95" customHeight="1" x14ac:dyDescent="0.3">
      <c r="A98" s="41"/>
      <c r="B98" s="22"/>
      <c r="C98" s="29"/>
      <c r="D98" s="40"/>
      <c r="E98" s="127"/>
      <c r="G98" s="11"/>
    </row>
    <row r="99" spans="1:7" ht="13.95" customHeight="1" x14ac:dyDescent="0.3">
      <c r="A99" s="41"/>
      <c r="B99" s="22"/>
      <c r="C99" s="29"/>
      <c r="D99" s="40"/>
      <c r="E99" s="32"/>
      <c r="G99" s="11"/>
    </row>
    <row r="100" spans="1:7" ht="13.95" customHeight="1" x14ac:dyDescent="0.3">
      <c r="A100" s="114" t="s">
        <v>113</v>
      </c>
      <c r="B100" s="80">
        <f>SUM(B101:B105)</f>
        <v>14102.47</v>
      </c>
      <c r="C100" s="81"/>
      <c r="D100" s="82"/>
      <c r="E100" s="115"/>
      <c r="G100" s="11"/>
    </row>
    <row r="101" spans="1:7" ht="13.95" customHeight="1" x14ac:dyDescent="0.3">
      <c r="A101" s="43" t="s">
        <v>114</v>
      </c>
      <c r="B101" s="42">
        <v>2136.3000000000002</v>
      </c>
      <c r="C101" s="29">
        <v>44246</v>
      </c>
      <c r="D101" s="40" t="s">
        <v>42</v>
      </c>
      <c r="E101" s="128"/>
      <c r="G101" s="11"/>
    </row>
    <row r="102" spans="1:7" ht="13.95" customHeight="1" x14ac:dyDescent="0.3">
      <c r="A102" s="43" t="s">
        <v>115</v>
      </c>
      <c r="B102" s="42">
        <v>6622.53</v>
      </c>
      <c r="C102" s="29">
        <v>44246</v>
      </c>
      <c r="D102" s="40" t="s">
        <v>42</v>
      </c>
      <c r="E102" s="128"/>
      <c r="G102" s="11"/>
    </row>
    <row r="103" spans="1:7" ht="13.95" customHeight="1" x14ac:dyDescent="0.3">
      <c r="A103" s="43" t="s">
        <v>116</v>
      </c>
      <c r="B103" s="42">
        <v>4040.32</v>
      </c>
      <c r="C103" s="29">
        <v>44251</v>
      </c>
      <c r="D103" s="40" t="s">
        <v>42</v>
      </c>
      <c r="E103" s="128"/>
      <c r="G103" s="11"/>
    </row>
    <row r="104" spans="1:7" ht="13.95" customHeight="1" x14ac:dyDescent="0.3">
      <c r="A104" s="43" t="s">
        <v>117</v>
      </c>
      <c r="B104" s="42">
        <v>1303.32</v>
      </c>
      <c r="C104" s="29">
        <v>44251</v>
      </c>
      <c r="D104" s="40" t="s">
        <v>42</v>
      </c>
      <c r="E104" s="128"/>
      <c r="G104" s="11"/>
    </row>
    <row r="105" spans="1:7" ht="13.95" customHeight="1" x14ac:dyDescent="0.3">
      <c r="A105" s="43"/>
      <c r="B105" s="95"/>
      <c r="C105" s="29"/>
      <c r="D105" s="40"/>
      <c r="E105" s="32"/>
      <c r="G105" s="11"/>
    </row>
    <row r="106" spans="1:7" ht="13.95" customHeight="1" x14ac:dyDescent="0.3">
      <c r="A106" s="114" t="s">
        <v>118</v>
      </c>
      <c r="B106" s="80">
        <f>SUM(B107:B109)</f>
        <v>888.65</v>
      </c>
      <c r="C106" s="81"/>
      <c r="D106" s="82"/>
      <c r="E106" s="115"/>
      <c r="G106" s="11"/>
    </row>
    <row r="107" spans="1:7" ht="13.95" customHeight="1" x14ac:dyDescent="0.3">
      <c r="A107" s="28" t="s">
        <v>119</v>
      </c>
      <c r="B107" s="93">
        <v>804.65</v>
      </c>
      <c r="C107" s="86"/>
      <c r="D107" s="24"/>
      <c r="E107" s="119"/>
      <c r="G107" s="11"/>
    </row>
    <row r="108" spans="1:7" ht="13.95" customHeight="1" x14ac:dyDescent="0.3">
      <c r="A108" s="28" t="s">
        <v>120</v>
      </c>
      <c r="B108" s="93">
        <v>84</v>
      </c>
      <c r="C108" s="23"/>
      <c r="D108" s="24"/>
      <c r="E108" s="25"/>
      <c r="G108" s="11"/>
    </row>
    <row r="109" spans="1:7" ht="13.95" customHeight="1" x14ac:dyDescent="0.3">
      <c r="A109" s="41"/>
      <c r="B109" s="93"/>
      <c r="C109" s="23"/>
      <c r="D109" s="24"/>
      <c r="E109" s="119"/>
      <c r="G109" s="11"/>
    </row>
    <row r="110" spans="1:7" ht="13.95" customHeight="1" x14ac:dyDescent="0.3">
      <c r="A110" s="112" t="s">
        <v>121</v>
      </c>
      <c r="B110" s="78">
        <f>SUM(B111:B112)</f>
        <v>587.02</v>
      </c>
      <c r="C110" s="77"/>
      <c r="D110" s="79"/>
      <c r="E110" s="113"/>
      <c r="G110" s="5"/>
    </row>
    <row r="111" spans="1:7" s="44" customFormat="1" ht="13.95" customHeight="1" x14ac:dyDescent="0.3">
      <c r="A111" s="28" t="s">
        <v>122</v>
      </c>
      <c r="B111" s="22">
        <v>587.02</v>
      </c>
      <c r="C111" s="23">
        <v>44251</v>
      </c>
      <c r="D111" s="96"/>
      <c r="E111" s="25" t="s">
        <v>123</v>
      </c>
      <c r="G111" s="45"/>
    </row>
    <row r="112" spans="1:7" ht="13.95" customHeight="1" x14ac:dyDescent="0.3">
      <c r="A112" s="28"/>
      <c r="B112" s="27"/>
      <c r="C112" s="23"/>
      <c r="D112" s="96"/>
      <c r="E112" s="25"/>
      <c r="G112" s="5"/>
    </row>
    <row r="113" spans="1:7" ht="13.95" customHeight="1" x14ac:dyDescent="0.3">
      <c r="A113" s="112" t="s">
        <v>124</v>
      </c>
      <c r="B113" s="78">
        <f>SUM(B114:B114)</f>
        <v>0</v>
      </c>
      <c r="C113" s="77"/>
      <c r="D113" s="79"/>
      <c r="E113" s="113"/>
      <c r="G113" s="5"/>
    </row>
    <row r="114" spans="1:7" ht="13.95" customHeight="1" x14ac:dyDescent="0.3">
      <c r="A114" s="41"/>
      <c r="B114" s="22"/>
      <c r="C114" s="29"/>
      <c r="D114" s="40"/>
      <c r="E114" s="32"/>
      <c r="G114" s="5"/>
    </row>
    <row r="115" spans="1:7" ht="13.95" customHeight="1" x14ac:dyDescent="0.3">
      <c r="A115" s="41"/>
      <c r="B115" s="22"/>
      <c r="C115" s="29"/>
      <c r="D115" s="40"/>
      <c r="E115" s="32"/>
      <c r="G115" s="5"/>
    </row>
    <row r="116" spans="1:7" ht="13.95" customHeight="1" x14ac:dyDescent="0.3">
      <c r="A116" s="112" t="s">
        <v>125</v>
      </c>
      <c r="B116" s="78">
        <f>SUM(B117:B117)</f>
        <v>0</v>
      </c>
      <c r="C116" s="77"/>
      <c r="D116" s="79"/>
      <c r="E116" s="113"/>
      <c r="G116" s="5"/>
    </row>
    <row r="117" spans="1:7" ht="13.95" customHeight="1" x14ac:dyDescent="0.3">
      <c r="A117" s="43"/>
      <c r="B117" s="97"/>
      <c r="C117" s="29"/>
      <c r="D117" s="40"/>
      <c r="E117" s="32"/>
      <c r="G117" s="5"/>
    </row>
    <row r="118" spans="1:7" ht="13.95" customHeight="1" x14ac:dyDescent="0.3">
      <c r="A118" s="28"/>
      <c r="B118" s="27"/>
      <c r="C118" s="23"/>
      <c r="D118" s="96"/>
      <c r="E118" s="25"/>
      <c r="G118" s="5"/>
    </row>
    <row r="119" spans="1:7" ht="13.95" customHeight="1" x14ac:dyDescent="0.3">
      <c r="A119" s="112" t="s">
        <v>126</v>
      </c>
      <c r="B119" s="78">
        <f>SUM(B120:B128)</f>
        <v>27034.130000000005</v>
      </c>
      <c r="C119" s="77"/>
      <c r="D119" s="79"/>
      <c r="E119" s="113"/>
      <c r="G119" s="5"/>
    </row>
    <row r="120" spans="1:7" ht="13.95" customHeight="1" x14ac:dyDescent="0.3">
      <c r="A120" s="28" t="s">
        <v>127</v>
      </c>
      <c r="B120" s="42">
        <v>4000</v>
      </c>
      <c r="C120" s="29">
        <v>44230</v>
      </c>
      <c r="D120" s="46" t="s">
        <v>12</v>
      </c>
      <c r="E120" s="32" t="s">
        <v>86</v>
      </c>
      <c r="G120" s="5"/>
    </row>
    <row r="121" spans="1:7" ht="13.95" customHeight="1" x14ac:dyDescent="0.3">
      <c r="A121" s="21" t="s">
        <v>128</v>
      </c>
      <c r="B121" s="42">
        <v>8495.52</v>
      </c>
      <c r="C121" s="29">
        <v>44251</v>
      </c>
      <c r="D121" s="46" t="s">
        <v>18</v>
      </c>
      <c r="E121" s="32" t="s">
        <v>129</v>
      </c>
      <c r="G121" s="5"/>
    </row>
    <row r="122" spans="1:7" ht="13.95" customHeight="1" x14ac:dyDescent="0.3">
      <c r="A122" s="21" t="s">
        <v>130</v>
      </c>
      <c r="B122" s="42">
        <v>2492.1799999999998</v>
      </c>
      <c r="C122" s="29">
        <v>44251</v>
      </c>
      <c r="D122" s="46" t="s">
        <v>102</v>
      </c>
      <c r="E122" s="32" t="s">
        <v>131</v>
      </c>
      <c r="G122" s="5"/>
    </row>
    <row r="123" spans="1:7" ht="13.95" customHeight="1" x14ac:dyDescent="0.3">
      <c r="A123" s="21" t="s">
        <v>130</v>
      </c>
      <c r="B123" s="42">
        <v>376.86</v>
      </c>
      <c r="C123" s="29">
        <v>44251</v>
      </c>
      <c r="D123" s="46" t="s">
        <v>102</v>
      </c>
      <c r="E123" s="32" t="s">
        <v>132</v>
      </c>
      <c r="G123" s="5"/>
    </row>
    <row r="124" spans="1:7" ht="13.95" customHeight="1" x14ac:dyDescent="0.3">
      <c r="A124" s="21" t="s">
        <v>130</v>
      </c>
      <c r="B124" s="42">
        <v>2683.42</v>
      </c>
      <c r="C124" s="29">
        <v>44251</v>
      </c>
      <c r="D124" s="46" t="s">
        <v>102</v>
      </c>
      <c r="E124" s="32" t="s">
        <v>133</v>
      </c>
      <c r="G124" s="5"/>
    </row>
    <row r="125" spans="1:7" ht="13.95" customHeight="1" x14ac:dyDescent="0.3">
      <c r="A125" s="28" t="s">
        <v>134</v>
      </c>
      <c r="B125" s="42">
        <v>5800</v>
      </c>
      <c r="C125" s="29">
        <v>44251</v>
      </c>
      <c r="D125" s="46" t="s">
        <v>12</v>
      </c>
      <c r="E125" s="32" t="s">
        <v>135</v>
      </c>
      <c r="G125" s="5"/>
    </row>
    <row r="126" spans="1:7" ht="13.95" customHeight="1" x14ac:dyDescent="0.3">
      <c r="A126" s="21" t="s">
        <v>134</v>
      </c>
      <c r="B126" s="42">
        <v>2900</v>
      </c>
      <c r="C126" s="29">
        <v>44251</v>
      </c>
      <c r="D126" s="46" t="s">
        <v>12</v>
      </c>
      <c r="E126" s="32" t="s">
        <v>136</v>
      </c>
      <c r="G126" s="5"/>
    </row>
    <row r="127" spans="1:7" ht="13.95" customHeight="1" x14ac:dyDescent="0.3">
      <c r="A127" s="28" t="s">
        <v>137</v>
      </c>
      <c r="B127" s="42">
        <v>286.14999999999998</v>
      </c>
      <c r="C127" s="29">
        <v>44253</v>
      </c>
      <c r="D127" s="46" t="s">
        <v>18</v>
      </c>
      <c r="E127" s="32" t="s">
        <v>138</v>
      </c>
      <c r="G127" s="5"/>
    </row>
    <row r="128" spans="1:7" ht="13.95" customHeight="1" x14ac:dyDescent="0.3">
      <c r="A128" s="21"/>
      <c r="B128" s="27"/>
      <c r="C128" s="23"/>
      <c r="D128" s="96"/>
      <c r="E128" s="25"/>
      <c r="G128" s="5"/>
    </row>
    <row r="129" spans="1:7" ht="13.95" customHeight="1" x14ac:dyDescent="0.3">
      <c r="A129" s="112" t="s">
        <v>139</v>
      </c>
      <c r="B129" s="78">
        <f>SUM(B130:B133)</f>
        <v>588.17999999999995</v>
      </c>
      <c r="C129" s="77"/>
      <c r="D129" s="79"/>
      <c r="E129" s="113"/>
      <c r="G129" s="5"/>
    </row>
    <row r="130" spans="1:7" ht="13.95" customHeight="1" x14ac:dyDescent="0.3">
      <c r="A130" s="28" t="s">
        <v>140</v>
      </c>
      <c r="B130" s="98">
        <v>250</v>
      </c>
      <c r="C130" s="29">
        <v>44235</v>
      </c>
      <c r="D130" s="40" t="s">
        <v>12</v>
      </c>
      <c r="E130" s="32" t="s">
        <v>141</v>
      </c>
      <c r="G130" s="5"/>
    </row>
    <row r="131" spans="1:7" ht="13.95" customHeight="1" x14ac:dyDescent="0.3">
      <c r="A131" s="28" t="s">
        <v>142</v>
      </c>
      <c r="B131" s="98">
        <v>245.28</v>
      </c>
      <c r="C131" s="29">
        <v>44245</v>
      </c>
      <c r="D131" s="40" t="s">
        <v>102</v>
      </c>
      <c r="E131" s="32" t="s">
        <v>143</v>
      </c>
      <c r="G131" s="5"/>
    </row>
    <row r="132" spans="1:7" ht="13.95" customHeight="1" x14ac:dyDescent="0.3">
      <c r="A132" s="28" t="s">
        <v>140</v>
      </c>
      <c r="B132" s="98">
        <v>92.9</v>
      </c>
      <c r="C132" s="29">
        <v>44251</v>
      </c>
      <c r="D132" s="40" t="s">
        <v>12</v>
      </c>
      <c r="E132" s="32" t="s">
        <v>144</v>
      </c>
      <c r="G132" s="5"/>
    </row>
    <row r="133" spans="1:7" ht="13.95" customHeight="1" x14ac:dyDescent="0.3">
      <c r="A133" s="28"/>
      <c r="B133" s="99"/>
      <c r="C133" s="23"/>
      <c r="D133" s="24"/>
      <c r="E133" s="25"/>
      <c r="G133" s="5"/>
    </row>
    <row r="134" spans="1:7" ht="13.95" customHeight="1" x14ac:dyDescent="0.3">
      <c r="A134" s="121" t="s">
        <v>145</v>
      </c>
      <c r="B134" s="78">
        <f>SUM(B7,B32,B47,B83,B93,B110,B113,B116,B119,B129)</f>
        <v>382855.30000000005</v>
      </c>
      <c r="C134" s="89"/>
      <c r="D134" s="88"/>
      <c r="E134" s="122"/>
      <c r="G134" s="5"/>
    </row>
    <row r="135" spans="1:7" ht="13.95" customHeight="1" x14ac:dyDescent="0.3">
      <c r="A135" s="129"/>
      <c r="B135" s="101"/>
      <c r="C135" s="102"/>
      <c r="D135" s="100"/>
      <c r="E135" s="130"/>
      <c r="G135" s="5"/>
    </row>
    <row r="136" spans="1:7" ht="13.95" customHeight="1" x14ac:dyDescent="0.3">
      <c r="A136" s="121" t="s">
        <v>146</v>
      </c>
      <c r="B136" s="78">
        <f>SUM(B137:B140)</f>
        <v>393553.08999999997</v>
      </c>
      <c r="C136" s="89"/>
      <c r="D136" s="88"/>
      <c r="E136" s="122"/>
      <c r="G136" s="5"/>
    </row>
    <row r="137" spans="1:7" ht="13.95" customHeight="1" x14ac:dyDescent="0.3">
      <c r="A137" s="53" t="s">
        <v>147</v>
      </c>
      <c r="B137" s="22">
        <v>83553.09</v>
      </c>
      <c r="C137" s="54">
        <v>44239</v>
      </c>
      <c r="D137" s="55" t="s">
        <v>12</v>
      </c>
      <c r="E137" s="56" t="s">
        <v>148</v>
      </c>
      <c r="G137" s="5"/>
    </row>
    <row r="138" spans="1:7" ht="13.95" customHeight="1" x14ac:dyDescent="0.3">
      <c r="A138" s="53" t="s">
        <v>149</v>
      </c>
      <c r="B138" s="22">
        <v>220000</v>
      </c>
      <c r="C138" s="54">
        <v>44244</v>
      </c>
      <c r="D138" s="55" t="s">
        <v>12</v>
      </c>
      <c r="E138" s="56" t="s">
        <v>148</v>
      </c>
      <c r="G138" s="5"/>
    </row>
    <row r="139" spans="1:7" ht="13.95" customHeight="1" x14ac:dyDescent="0.3">
      <c r="A139" s="131" t="s">
        <v>150</v>
      </c>
      <c r="B139" s="22">
        <v>90000</v>
      </c>
      <c r="C139" s="54">
        <v>44250</v>
      </c>
      <c r="D139" s="55" t="s">
        <v>12</v>
      </c>
      <c r="E139" s="56" t="s">
        <v>148</v>
      </c>
      <c r="G139" s="5"/>
    </row>
    <row r="140" spans="1:7" ht="13.95" customHeight="1" x14ac:dyDescent="0.3">
      <c r="A140" s="132"/>
      <c r="B140" s="104"/>
      <c r="C140" s="105"/>
      <c r="D140" s="103"/>
      <c r="E140" s="133"/>
    </row>
    <row r="141" spans="1:7" s="52" customFormat="1" ht="13.95" customHeight="1" x14ac:dyDescent="0.3">
      <c r="A141" s="47" t="s">
        <v>151</v>
      </c>
      <c r="B141" s="48">
        <f>(B142+B143)</f>
        <v>0</v>
      </c>
      <c r="C141" s="49"/>
      <c r="D141" s="50"/>
      <c r="E141" s="51"/>
    </row>
    <row r="142" spans="1:7" ht="13.95" customHeight="1" x14ac:dyDescent="0.3">
      <c r="A142" s="53"/>
      <c r="B142" s="22"/>
      <c r="C142" s="54"/>
      <c r="D142" s="55"/>
      <c r="E142" s="56"/>
    </row>
    <row r="143" spans="1:7" ht="13.95" customHeight="1" x14ac:dyDescent="0.3">
      <c r="A143" s="132"/>
      <c r="B143" s="106"/>
      <c r="C143" s="105"/>
      <c r="D143" s="103"/>
      <c r="E143" s="133"/>
    </row>
    <row r="144" spans="1:7" ht="13.95" customHeight="1" x14ac:dyDescent="0.3">
      <c r="A144" s="121" t="s">
        <v>152</v>
      </c>
      <c r="B144" s="78">
        <f>SUM(B145:B147)</f>
        <v>27191.290000000037</v>
      </c>
      <c r="C144" s="89"/>
      <c r="D144" s="88"/>
      <c r="E144" s="122"/>
    </row>
    <row r="145" spans="1:5" ht="13.95" customHeight="1" x14ac:dyDescent="0.3">
      <c r="A145" s="53" t="s">
        <v>153</v>
      </c>
      <c r="B145" s="22">
        <f>[1]JANEIRO_2021!B172</f>
        <v>27191.290000000037</v>
      </c>
      <c r="C145" s="54">
        <v>44227</v>
      </c>
      <c r="D145" s="55"/>
      <c r="E145" s="56"/>
    </row>
    <row r="146" spans="1:5" ht="13.95" customHeight="1" x14ac:dyDescent="0.3">
      <c r="A146" s="53"/>
      <c r="B146" s="22"/>
      <c r="C146" s="54"/>
      <c r="D146" s="55"/>
      <c r="E146" s="56"/>
    </row>
    <row r="147" spans="1:5" ht="13.95" customHeight="1" x14ac:dyDescent="0.3">
      <c r="A147" s="53"/>
      <c r="B147" s="22"/>
      <c r="C147" s="54"/>
      <c r="D147" s="55"/>
      <c r="E147" s="56"/>
    </row>
    <row r="148" spans="1:5" ht="13.95" customHeight="1" thickBot="1" x14ac:dyDescent="0.35">
      <c r="A148" s="134" t="s">
        <v>154</v>
      </c>
      <c r="B148" s="135">
        <f>B136+B1941+B144-B134</f>
        <v>37889.079999999958</v>
      </c>
      <c r="C148" s="136">
        <v>44255</v>
      </c>
      <c r="D148" s="137"/>
      <c r="E148" s="138"/>
    </row>
    <row r="149" spans="1:5" ht="13.95" customHeight="1" x14ac:dyDescent="0.3">
      <c r="A149" s="73"/>
      <c r="B149" s="74"/>
      <c r="C149" s="75"/>
      <c r="D149" s="76"/>
      <c r="E149" s="60"/>
    </row>
    <row r="150" spans="1:5" ht="13.95" customHeight="1" x14ac:dyDescent="0.3">
      <c r="A150" s="12" t="s">
        <v>155</v>
      </c>
      <c r="B150" s="57"/>
      <c r="C150" s="58"/>
      <c r="D150" s="59"/>
      <c r="E150" s="60"/>
    </row>
    <row r="151" spans="1:5" ht="13.95" customHeight="1" x14ac:dyDescent="0.3">
      <c r="A151" s="61" t="s">
        <v>156</v>
      </c>
      <c r="B151" s="62"/>
      <c r="C151" s="62"/>
      <c r="D151" s="62"/>
      <c r="E151" s="63"/>
    </row>
    <row r="152" spans="1:5" ht="13.95" customHeight="1" x14ac:dyDescent="0.3">
      <c r="A152" s="64" t="s">
        <v>157</v>
      </c>
      <c r="B152" s="65"/>
      <c r="C152" s="65"/>
      <c r="D152" s="65"/>
      <c r="E152" s="66"/>
    </row>
    <row r="153" spans="1:5" ht="13.95" customHeight="1" thickBot="1" x14ac:dyDescent="0.35">
      <c r="A153" s="67" t="s">
        <v>158</v>
      </c>
      <c r="B153" s="68"/>
      <c r="C153" s="68"/>
      <c r="D153" s="68"/>
      <c r="E153" s="69"/>
    </row>
    <row r="154" spans="1:5" ht="13.95" customHeight="1" x14ac:dyDescent="0.3"/>
    <row r="155" spans="1:5" ht="13.95" customHeight="1" x14ac:dyDescent="0.3"/>
  </sheetData>
  <mergeCells count="4">
    <mergeCell ref="A4:E4"/>
    <mergeCell ref="A151:E151"/>
    <mergeCell ref="A152:E152"/>
    <mergeCell ref="A153:E153"/>
  </mergeCells>
  <pageMargins left="0.511811024" right="0.511811024" top="0.78740157499999996" bottom="0.78740157499999996" header="0.31496062000000002" footer="0.31496062000000002"/>
  <pageSetup paperSize="9" scale="65" orientation="portrait" r:id="rId1"/>
  <rowBreaks count="1" manualBreakCount="1">
    <brk id="7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2023-02-02T22:52:12Z</cp:lastPrinted>
  <dcterms:created xsi:type="dcterms:W3CDTF">2023-02-02T22:50:50Z</dcterms:created>
  <dcterms:modified xsi:type="dcterms:W3CDTF">2023-02-02T22:52:38Z</dcterms:modified>
</cp:coreProperties>
</file>