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13_ncr:1_{BD1552B8-A7B9-4B72-ABF0-EE81C60ECF6C}" xr6:coauthVersionLast="47" xr6:coauthVersionMax="47" xr10:uidLastSave="{00000000-0000-0000-0000-000000000000}"/>
  <bookViews>
    <workbookView xWindow="-108" yWindow="-108" windowWidth="23256" windowHeight="12576" xr2:uid="{B0A4DD92-07D6-4D09-A239-BA9177A68B84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1" i="1" l="1"/>
  <c r="B120" i="1" s="1"/>
  <c r="B115" i="1"/>
  <c r="B110" i="1"/>
  <c r="B106" i="1"/>
  <c r="B103" i="1"/>
  <c r="B100" i="1"/>
  <c r="B97" i="1"/>
  <c r="B94" i="1"/>
  <c r="B89" i="1"/>
  <c r="B87" i="1"/>
  <c r="B85" i="1"/>
  <c r="B84" i="1" s="1"/>
  <c r="B79" i="1"/>
  <c r="B75" i="1"/>
  <c r="B74" i="1" s="1"/>
  <c r="B72" i="1"/>
  <c r="B70" i="1"/>
  <c r="B42" i="1" s="1"/>
  <c r="B66" i="1"/>
  <c r="B63" i="1"/>
  <c r="B59" i="1"/>
  <c r="B55" i="1"/>
  <c r="B46" i="1"/>
  <c r="B43" i="1"/>
  <c r="B39" i="1"/>
  <c r="B28" i="1" s="1"/>
  <c r="B36" i="1"/>
  <c r="B29" i="1"/>
  <c r="B22" i="1"/>
  <c r="B11" i="1"/>
  <c r="B8" i="1"/>
  <c r="B7" i="1"/>
  <c r="B113" i="1" l="1"/>
  <c r="B122" i="1" s="1"/>
</calcChain>
</file>

<file path=xl/sharedStrings.xml><?xml version="1.0" encoding="utf-8"?>
<sst xmlns="http://schemas.openxmlformats.org/spreadsheetml/2006/main" count="249" uniqueCount="173">
  <si>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</si>
  <si>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</si>
  <si>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JANEIRO/2019</t>
  </si>
  <si>
    <t>ITENS DE DESPESAS - JANEIRO/2019</t>
  </si>
  <si>
    <t>R$ VALORES</t>
  </si>
  <si>
    <t>DATA  PGT</t>
  </si>
  <si>
    <t>OPERAÇÃO</t>
  </si>
  <si>
    <t>DETALHES</t>
  </si>
  <si>
    <t>1. Pessoal</t>
  </si>
  <si>
    <t>1.1. Salários (CLT)</t>
  </si>
  <si>
    <t>FOLHA DEZEMBRO</t>
  </si>
  <si>
    <t>TRANS</t>
  </si>
  <si>
    <t>FOLHA</t>
  </si>
  <si>
    <t>1.2. Outras Formas de Contratação</t>
  </si>
  <si>
    <t>PRO-SAÚDE SERVIÇOS MÉDICOS</t>
  </si>
  <si>
    <t>TED</t>
  </si>
  <si>
    <t>NF 43</t>
  </si>
  <si>
    <t>NATANAEL MARTINS COELHO E CIA LTDA</t>
  </si>
  <si>
    <t>NF 1158</t>
  </si>
  <si>
    <t>ADM SERVIÇOS E CONSULTORIA LTDA</t>
  </si>
  <si>
    <t>NF 07</t>
  </si>
  <si>
    <t>BRUNA MOREIRA MEDRADO ME</t>
  </si>
  <si>
    <t>TRANSF</t>
  </si>
  <si>
    <t>NF 09</t>
  </si>
  <si>
    <t>RENATO MEDRADO NETO - ME</t>
  </si>
  <si>
    <t>NF 21</t>
  </si>
  <si>
    <t>RODRIGUES E FELIX LTDA-ME</t>
  </si>
  <si>
    <t>NF 30</t>
  </si>
  <si>
    <t>MARTINS COELHO &amp; SILVEIRA LTDA</t>
  </si>
  <si>
    <t>NF 84</t>
  </si>
  <si>
    <t>NF 83</t>
  </si>
  <si>
    <t xml:space="preserve">D.C. NORONHA LUZ </t>
  </si>
  <si>
    <t>NF 4</t>
  </si>
  <si>
    <t>ANDRADE VILELA E SANTOS VILELA LTDA</t>
  </si>
  <si>
    <t>NF 28</t>
  </si>
  <si>
    <t>1.3. Encargos/Benefícios</t>
  </si>
  <si>
    <t>FGTS REF 12/2018</t>
  </si>
  <si>
    <t>GUIA DE ARREC</t>
  </si>
  <si>
    <t xml:space="preserve">FGTS </t>
  </si>
  <si>
    <t xml:space="preserve">GPS S FOLHA HMAA  </t>
  </si>
  <si>
    <t>GPS</t>
  </si>
  <si>
    <t>IRRF S FL PGTO</t>
  </si>
  <si>
    <t xml:space="preserve">IRRF </t>
  </si>
  <si>
    <t>GUIA</t>
  </si>
  <si>
    <t>PIS S FOLHA PGTO</t>
  </si>
  <si>
    <t>PIS</t>
  </si>
  <si>
    <t>2. Mat/Med</t>
  </si>
  <si>
    <t>2.1. Medicamentos</t>
  </si>
  <si>
    <t>SUPERMEDICA DIST HOSP</t>
  </si>
  <si>
    <t>NF 48545</t>
  </si>
  <si>
    <t xml:space="preserve">PRO REMEDIOS </t>
  </si>
  <si>
    <t>BOLETO</t>
  </si>
  <si>
    <t>NF</t>
  </si>
  <si>
    <t>SUPERMEDICA</t>
  </si>
  <si>
    <t xml:space="preserve">SUPERMEDICA DIST HOSP </t>
  </si>
  <si>
    <t>NF 48436</t>
  </si>
  <si>
    <t>NF 47502</t>
  </si>
  <si>
    <t>NF 47032</t>
  </si>
  <si>
    <t>2.2. Materais Hospitalares</t>
  </si>
  <si>
    <t xml:space="preserve">MARTINS DISTRIBUIDORA LOGISTICA EIRELLI </t>
  </si>
  <si>
    <t xml:space="preserve">NF </t>
  </si>
  <si>
    <t>NF 65747</t>
  </si>
  <si>
    <t>2.3 Gases Medicinais</t>
  </si>
  <si>
    <t>MERCADO DOS PARAFUSOS SMA LTDA</t>
  </si>
  <si>
    <t>NF 147</t>
  </si>
  <si>
    <t>3. Materais Diversos</t>
  </si>
  <si>
    <t>3.1. Materiais de Higienização</t>
  </si>
  <si>
    <t>SOUSA &amp; CABRAL DIST DE PROD DE HIGIENTE E LIMPEZA EIRELE ME</t>
  </si>
  <si>
    <t>NF 37617</t>
  </si>
  <si>
    <t>3.2. Materiais / Gêneros Alimentícios</t>
  </si>
  <si>
    <t>REINALDO PASCUALOTE JUNIOR</t>
  </si>
  <si>
    <t>NF 86</t>
  </si>
  <si>
    <t xml:space="preserve">ALBAN INDUSTRIA E COM DE EMBALAGENS </t>
  </si>
  <si>
    <t>NF 119889</t>
  </si>
  <si>
    <t>ROGERIO DOS SANTOS ROQUE ME</t>
  </si>
  <si>
    <t>NF 486</t>
  </si>
  <si>
    <t>NF 485</t>
  </si>
  <si>
    <t>NF 488</t>
  </si>
  <si>
    <t>NF 487</t>
  </si>
  <si>
    <t xml:space="preserve">VANDEIR ALVES NOGUEIRA ME </t>
  </si>
  <si>
    <t>NF 213</t>
  </si>
  <si>
    <t xml:space="preserve">MARIA ODETE F FARIA AZEVEDO - ME </t>
  </si>
  <si>
    <t>NF 41</t>
  </si>
  <si>
    <t>3.3. Material Expediente</t>
  </si>
  <si>
    <t>VALDIR DOMINGOS DA SILVA</t>
  </si>
  <si>
    <t>NF 1303</t>
  </si>
  <si>
    <t>PAPELARIA DINAMICA LTDA</t>
  </si>
  <si>
    <t>NF 132778</t>
  </si>
  <si>
    <t>3.4. Material Divulgação</t>
  </si>
  <si>
    <t xml:space="preserve">OSVALDO GONÇALVES </t>
  </si>
  <si>
    <t>NF 12</t>
  </si>
  <si>
    <t>CAD IMPRESSOES GRAFICAS LTDA ME</t>
  </si>
  <si>
    <t>NF 9607</t>
  </si>
  <si>
    <t>NF 9699</t>
  </si>
  <si>
    <t>3.5. Material Permanente</t>
  </si>
  <si>
    <t>SMA ELETRO COMERCIO DE MOVEIS</t>
  </si>
  <si>
    <t>NF 1184</t>
  </si>
  <si>
    <t>NF 1146</t>
  </si>
  <si>
    <t>3.6. Combustível</t>
  </si>
  <si>
    <t>COMERCIAL DE DERIVADOS DE PETROLEO JOTTAS</t>
  </si>
  <si>
    <t>NF 21076</t>
  </si>
  <si>
    <t>COMERCIAL DE DERIVADOS DE PETROLEO JOTAS - PONTEIO</t>
  </si>
  <si>
    <t>NF 6260</t>
  </si>
  <si>
    <t>NF 21081</t>
  </si>
  <si>
    <t>3.7. GLP</t>
  </si>
  <si>
    <t>ELIZANGELA C T FARIA MARTINS</t>
  </si>
  <si>
    <t>NF 2029</t>
  </si>
  <si>
    <t>3.8. Material de Lavanderia</t>
  </si>
  <si>
    <t>4. Manutenção</t>
  </si>
  <si>
    <t>4.1. Materiais de Manutenção</t>
  </si>
  <si>
    <t>RT COMERCIO DE REFRIGERAÇAO LTDA EPP</t>
  </si>
  <si>
    <t>NF 4604</t>
  </si>
  <si>
    <t>RIBEIRO NASCIMENTO &amp; COSTA LTDA</t>
  </si>
  <si>
    <t>NF 7034</t>
  </si>
  <si>
    <t>4.2. Serviços de Manutenção</t>
  </si>
  <si>
    <t>CAM CONSTRUTORA EIRELI EPP</t>
  </si>
  <si>
    <t>NF 040</t>
  </si>
  <si>
    <t>ADRIANE PEREIRA LISITA ME</t>
  </si>
  <si>
    <t>NF 496</t>
  </si>
  <si>
    <t>WALDEMILSON SOARES DE SOUSA</t>
  </si>
  <si>
    <t>NF 57633742</t>
  </si>
  <si>
    <t xml:space="preserve">DIVINO BISPO DOS SANTOS </t>
  </si>
  <si>
    <t>NF 27</t>
  </si>
  <si>
    <t>5. Seguros / Impostos / Taxas</t>
  </si>
  <si>
    <t>5.1. Seguros (Imóvel e Automóvel)</t>
  </si>
  <si>
    <t>5.2. Taxas e Serviços de Cartório</t>
  </si>
  <si>
    <t>5.3. Taxas Impostos</t>
  </si>
  <si>
    <t>DUAM REF MES 12/2018</t>
  </si>
  <si>
    <t>DUAM</t>
  </si>
  <si>
    <t>GPS S NF - CAM CONSTRUTORA</t>
  </si>
  <si>
    <t>DARF S NFSE MÊS 12/2018</t>
  </si>
  <si>
    <t>DARF</t>
  </si>
  <si>
    <t>DARF IR S NFSE 12/2018</t>
  </si>
  <si>
    <t>DARF IR</t>
  </si>
  <si>
    <t>5.4. Taxas Bancárias</t>
  </si>
  <si>
    <t>BANCO DO BRASIL DOC/TED ELETRÔNICO</t>
  </si>
  <si>
    <t>BANCO DO BRASIL</t>
  </si>
  <si>
    <t>TARIFA PACOTES SERVIÇOS</t>
  </si>
  <si>
    <t>6. Telefonia</t>
  </si>
  <si>
    <t>OI TELECOMUNICAÇÃO</t>
  </si>
  <si>
    <t>FATURA</t>
  </si>
  <si>
    <t>7. Água</t>
  </si>
  <si>
    <t>SANEAGO</t>
  </si>
  <si>
    <t>REF MÊS OUT/2018</t>
  </si>
  <si>
    <t>8. Energia Elétrica</t>
  </si>
  <si>
    <t xml:space="preserve">ENEL </t>
  </si>
  <si>
    <t>CONCESSIONARIA</t>
  </si>
  <si>
    <t>9. Prestação de Serviços Terceiros</t>
  </si>
  <si>
    <t>PRO ATIVA CURSOS E RECURSOS HUMANOS LTDA</t>
  </si>
  <si>
    <t>F T MENDES E CIA LTDA</t>
  </si>
  <si>
    <t>NF 01</t>
  </si>
  <si>
    <t>ORBIS GESTAO DE TECNOLOGIA EM SAUDDE EIRELLI</t>
  </si>
  <si>
    <t>NF 920</t>
  </si>
  <si>
    <t>10. Informática</t>
  </si>
  <si>
    <t>SD MEDEIROS &amp; CIA LTDA ME</t>
  </si>
  <si>
    <t>NF 6313</t>
  </si>
  <si>
    <t>NF 5367</t>
  </si>
  <si>
    <t>11. TOTAL GLOBAL</t>
  </si>
  <si>
    <t>TOTAL DO REPASSE</t>
  </si>
  <si>
    <t>5ª PARC REF DEZ2018 (3º REPASSE)</t>
  </si>
  <si>
    <t>TED - 104 0794 11433328000118 FMS SMA</t>
  </si>
  <si>
    <t>6ª PARC REF DEZ2018 (3º REPASSE)</t>
  </si>
  <si>
    <t>1ª PARC REF JAN2019 (4º REPASSE)</t>
  </si>
  <si>
    <t>2ª PARC REF JAN2019 (4º REPASSE)</t>
  </si>
  <si>
    <t>12. SALDO DE CRÉDITO</t>
  </si>
  <si>
    <t>SALDO CONTA DIA 31/12/18</t>
  </si>
  <si>
    <t>SALDO</t>
  </si>
  <si>
    <t>SALDO CONTA MÊS ANTERIOR</t>
  </si>
  <si>
    <t>SALDO EM CONTA</t>
  </si>
  <si>
    <t>GOIÂNIA (GO),  31 JANEIRO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</si>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</sst>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4" fontId="1" fillId="4" borderId="10" xfId="0" applyNumberFormat="1" applyFont="1" applyFill="1" applyBorder="1" applyAlignment="1">
      <alignment horizontal="right" vertical="top"/>
    </xf>
    <xf numFmtId="14" fontId="1" fillId="4" borderId="10" xfId="0" applyNumberFormat="1" applyFont="1" applyFill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left"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11" xfId="0" applyFont="1" applyBorder="1" applyAlignment="1">
      <alignment vertical="top"/>
    </xf>
    <xf numFmtId="0" fontId="3" fillId="0" borderId="9" xfId="0" applyFont="1" applyBorder="1"/>
    <xf numFmtId="0" fontId="1" fillId="4" borderId="0" xfId="0" applyFont="1" applyFill="1" applyAlignment="1">
      <alignment vertical="top"/>
    </xf>
    <xf numFmtId="164" fontId="2" fillId="2" borderId="13" xfId="0" applyNumberFormat="1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vertical="top" wrapText="1"/>
    </xf>
    <xf numFmtId="4" fontId="1" fillId="5" borderId="10" xfId="0" applyNumberFormat="1" applyFont="1" applyFill="1" applyBorder="1" applyAlignment="1">
      <alignment horizontal="right" vertical="top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left" vertical="top" wrapText="1"/>
    </xf>
    <xf numFmtId="4" fontId="4" fillId="5" borderId="10" xfId="0" applyNumberFormat="1" applyFont="1" applyFill="1" applyBorder="1" applyAlignment="1">
      <alignment vertical="top"/>
    </xf>
    <xf numFmtId="164" fontId="4" fillId="5" borderId="10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17" fontId="1" fillId="4" borderId="11" xfId="0" applyNumberFormat="1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>
        <row r="128">
          <cell r="B128">
            <v>265097.51999999996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02D5-CE29-46D1-B583-5AA86F8F001E}">
  <dimension ref="A1:E129"/>
  <sheetViews>
    <sheetView tabSelected="1" zoomScaleNormal="100" workbookViewId="0">
      <selection activeCell="I14" sqref="I14"/>
    </sheetView>
  </sheetViews>
  <sheetFormatPr defaultColWidth="8.6640625" defaultRowHeight="13.8" x14ac:dyDescent="0.3"/>
  <cols>
    <col min="1" max="1" width="40.66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6.33203125" style="1" customWidth="1"/>
    <col min="6" max="6" width="0" style="1" hidden="1" customWidth="1"/>
    <col min="7" max="16384" width="8.6640625" style="1"/>
  </cols>
  <sheetData>
    <row r="1" spans="1:5" ht="13.95" customHeight="1" x14ac:dyDescent="0.3">
      <c r="A1" s="5" t="s">
        <v>0</v>
      </c>
      <c r="B1" s="6"/>
      <c r="C1" s="7"/>
      <c r="D1" s="8"/>
      <c r="E1" s="9"/>
    </row>
    <row r="2" spans="1:5" ht="13.95" customHeight="1" x14ac:dyDescent="0.3">
      <c r="A2" s="10" t="s">
        <v>1</v>
      </c>
      <c r="E2" s="11"/>
    </row>
    <row r="3" spans="1:5" ht="13.95" customHeight="1" x14ac:dyDescent="0.3">
      <c r="A3" s="10"/>
      <c r="E3" s="11"/>
    </row>
    <row r="4" spans="1:5" ht="13.95" customHeight="1" x14ac:dyDescent="0.3">
      <c r="A4" s="12" t="s">
        <v>2</v>
      </c>
      <c r="B4" s="13"/>
      <c r="C4" s="13"/>
      <c r="D4" s="13"/>
      <c r="E4" s="14"/>
    </row>
    <row r="5" spans="1:5" ht="13.95" customHeight="1" thickBot="1" x14ac:dyDescent="0.35">
      <c r="A5" s="10"/>
      <c r="B5" s="62"/>
      <c r="C5" s="63"/>
      <c r="D5" s="64"/>
      <c r="E5" s="11"/>
    </row>
    <row r="6" spans="1:5" ht="13.95" customHeight="1" x14ac:dyDescent="0.3">
      <c r="A6" s="86" t="s">
        <v>3</v>
      </c>
      <c r="B6" s="87" t="s">
        <v>4</v>
      </c>
      <c r="C6" s="42" t="s">
        <v>5</v>
      </c>
      <c r="D6" s="88" t="s">
        <v>6</v>
      </c>
      <c r="E6" s="89" t="s">
        <v>7</v>
      </c>
    </row>
    <row r="7" spans="1:5" ht="13.95" customHeight="1" x14ac:dyDescent="0.3">
      <c r="A7" s="90" t="s">
        <v>8</v>
      </c>
      <c r="B7" s="70">
        <f>SUM(B8,B11,B22)</f>
        <v>234999.22</v>
      </c>
      <c r="C7" s="69"/>
      <c r="D7" s="71"/>
      <c r="E7" s="91"/>
    </row>
    <row r="8" spans="1:5" ht="13.95" customHeight="1" x14ac:dyDescent="0.3">
      <c r="A8" s="92" t="s">
        <v>9</v>
      </c>
      <c r="B8" s="72">
        <f>SUM(B9:B10)</f>
        <v>63010.43</v>
      </c>
      <c r="C8" s="73"/>
      <c r="D8" s="74"/>
      <c r="E8" s="93"/>
    </row>
    <row r="9" spans="1:5" ht="13.95" customHeight="1" x14ac:dyDescent="0.3">
      <c r="A9" s="15" t="s">
        <v>10</v>
      </c>
      <c r="B9" s="16">
        <v>63010.43</v>
      </c>
      <c r="C9" s="17">
        <v>43479</v>
      </c>
      <c r="D9" s="18" t="s">
        <v>11</v>
      </c>
      <c r="E9" s="19" t="s">
        <v>12</v>
      </c>
    </row>
    <row r="10" spans="1:5" ht="13.95" customHeight="1" x14ac:dyDescent="0.3">
      <c r="A10" s="15"/>
      <c r="B10" s="16"/>
      <c r="C10" s="17"/>
      <c r="D10" s="18"/>
      <c r="E10" s="94"/>
    </row>
    <row r="11" spans="1:5" ht="13.95" customHeight="1" x14ac:dyDescent="0.3">
      <c r="A11" s="95" t="s">
        <v>13</v>
      </c>
      <c r="B11" s="72">
        <f>SUM(B12:B21)</f>
        <v>137451.45000000001</v>
      </c>
      <c r="C11" s="76"/>
      <c r="D11" s="75"/>
      <c r="E11" s="96"/>
    </row>
    <row r="12" spans="1:5" ht="13.95" customHeight="1" x14ac:dyDescent="0.3">
      <c r="A12" s="20" t="s">
        <v>14</v>
      </c>
      <c r="B12" s="21">
        <v>36413.800000000003</v>
      </c>
      <c r="C12" s="22">
        <v>43481</v>
      </c>
      <c r="D12" s="23" t="s">
        <v>15</v>
      </c>
      <c r="E12" s="24" t="s">
        <v>16</v>
      </c>
    </row>
    <row r="13" spans="1:5" ht="13.95" customHeight="1" x14ac:dyDescent="0.3">
      <c r="A13" s="25" t="s">
        <v>17</v>
      </c>
      <c r="B13" s="26">
        <v>1817</v>
      </c>
      <c r="C13" s="22">
        <v>43476</v>
      </c>
      <c r="D13" s="27" t="s">
        <v>15</v>
      </c>
      <c r="E13" s="24" t="s">
        <v>18</v>
      </c>
    </row>
    <row r="14" spans="1:5" ht="13.95" customHeight="1" x14ac:dyDescent="0.3">
      <c r="A14" s="25" t="s">
        <v>19</v>
      </c>
      <c r="B14" s="26">
        <v>49600</v>
      </c>
      <c r="C14" s="22">
        <v>43495</v>
      </c>
      <c r="D14" s="27" t="s">
        <v>15</v>
      </c>
      <c r="E14" s="24" t="s">
        <v>20</v>
      </c>
    </row>
    <row r="15" spans="1:5" ht="13.95" customHeight="1" x14ac:dyDescent="0.3">
      <c r="A15" s="25" t="s">
        <v>21</v>
      </c>
      <c r="B15" s="26">
        <v>10447.75</v>
      </c>
      <c r="C15" s="22">
        <v>43474</v>
      </c>
      <c r="D15" s="27" t="s">
        <v>22</v>
      </c>
      <c r="E15" s="24" t="s">
        <v>23</v>
      </c>
    </row>
    <row r="16" spans="1:5" ht="13.95" customHeight="1" x14ac:dyDescent="0.3">
      <c r="A16" s="25" t="s">
        <v>24</v>
      </c>
      <c r="B16" s="26">
        <v>7977.25</v>
      </c>
      <c r="C16" s="22">
        <v>43476</v>
      </c>
      <c r="D16" s="27" t="s">
        <v>15</v>
      </c>
      <c r="E16" s="24" t="s">
        <v>25</v>
      </c>
    </row>
    <row r="17" spans="1:5" ht="13.95" customHeight="1" x14ac:dyDescent="0.3">
      <c r="A17" s="20" t="s">
        <v>26</v>
      </c>
      <c r="B17" s="21">
        <v>908.5</v>
      </c>
      <c r="C17" s="22">
        <v>43481</v>
      </c>
      <c r="D17" s="23" t="s">
        <v>22</v>
      </c>
      <c r="E17" s="24" t="s">
        <v>27</v>
      </c>
    </row>
    <row r="18" spans="1:5" ht="13.95" customHeight="1" x14ac:dyDescent="0.3">
      <c r="A18" s="20" t="s">
        <v>28</v>
      </c>
      <c r="B18" s="21">
        <v>15203.7</v>
      </c>
      <c r="C18" s="22">
        <v>43481</v>
      </c>
      <c r="D18" s="23" t="s">
        <v>22</v>
      </c>
      <c r="E18" s="24" t="s">
        <v>29</v>
      </c>
    </row>
    <row r="19" spans="1:5" ht="13.95" customHeight="1" x14ac:dyDescent="0.3">
      <c r="A19" s="20" t="s">
        <v>28</v>
      </c>
      <c r="B19" s="21">
        <v>7508</v>
      </c>
      <c r="C19" s="22">
        <v>43467</v>
      </c>
      <c r="D19" s="23" t="s">
        <v>11</v>
      </c>
      <c r="E19" s="24" t="s">
        <v>30</v>
      </c>
    </row>
    <row r="20" spans="1:5" ht="13.95" customHeight="1" x14ac:dyDescent="0.3">
      <c r="A20" s="20" t="s">
        <v>31</v>
      </c>
      <c r="B20" s="21">
        <v>3271.81</v>
      </c>
      <c r="C20" s="22">
        <v>43476</v>
      </c>
      <c r="D20" s="23" t="s">
        <v>22</v>
      </c>
      <c r="E20" s="24" t="s">
        <v>32</v>
      </c>
    </row>
    <row r="21" spans="1:5" ht="13.95" customHeight="1" x14ac:dyDescent="0.3">
      <c r="A21" s="20" t="s">
        <v>33</v>
      </c>
      <c r="B21" s="21">
        <v>4303.6400000000003</v>
      </c>
      <c r="C21" s="22">
        <v>43489</v>
      </c>
      <c r="D21" s="23" t="s">
        <v>22</v>
      </c>
      <c r="E21" s="24" t="s">
        <v>34</v>
      </c>
    </row>
    <row r="22" spans="1:5" ht="13.95" customHeight="1" x14ac:dyDescent="0.3">
      <c r="A22" s="95" t="s">
        <v>35</v>
      </c>
      <c r="B22" s="72">
        <f>SUM(B23:B27)</f>
        <v>34537.339999999997</v>
      </c>
      <c r="C22" s="76"/>
      <c r="D22" s="75"/>
      <c r="E22" s="96"/>
    </row>
    <row r="23" spans="1:5" ht="13.95" customHeight="1" x14ac:dyDescent="0.3">
      <c r="A23" s="15" t="s">
        <v>36</v>
      </c>
      <c r="B23" s="26">
        <v>6832.83</v>
      </c>
      <c r="C23" s="17">
        <v>43481</v>
      </c>
      <c r="D23" s="18" t="s">
        <v>37</v>
      </c>
      <c r="E23" s="19" t="s">
        <v>38</v>
      </c>
    </row>
    <row r="24" spans="1:5" ht="13.95" customHeight="1" x14ac:dyDescent="0.3">
      <c r="A24" s="15" t="s">
        <v>39</v>
      </c>
      <c r="B24" s="26">
        <v>25081.3</v>
      </c>
      <c r="C24" s="17">
        <v>43481</v>
      </c>
      <c r="D24" s="18" t="s">
        <v>37</v>
      </c>
      <c r="E24" s="19" t="s">
        <v>40</v>
      </c>
    </row>
    <row r="25" spans="1:5" ht="13.95" customHeight="1" x14ac:dyDescent="0.3">
      <c r="A25" s="15" t="s">
        <v>41</v>
      </c>
      <c r="B25" s="26">
        <v>1777.64</v>
      </c>
      <c r="C25" s="17">
        <v>43481</v>
      </c>
      <c r="D25" s="18" t="s">
        <v>42</v>
      </c>
      <c r="E25" s="19" t="s">
        <v>43</v>
      </c>
    </row>
    <row r="26" spans="1:5" ht="13.95" customHeight="1" x14ac:dyDescent="0.3">
      <c r="A26" s="15" t="s">
        <v>44</v>
      </c>
      <c r="B26" s="26">
        <v>845.57</v>
      </c>
      <c r="C26" s="17">
        <v>43481</v>
      </c>
      <c r="D26" s="18" t="s">
        <v>45</v>
      </c>
      <c r="E26" s="19" t="s">
        <v>43</v>
      </c>
    </row>
    <row r="27" spans="1:5" ht="13.95" customHeight="1" x14ac:dyDescent="0.3">
      <c r="A27" s="15"/>
      <c r="B27" s="26"/>
      <c r="C27" s="17"/>
      <c r="D27" s="18"/>
      <c r="E27" s="19"/>
    </row>
    <row r="28" spans="1:5" ht="13.95" customHeight="1" x14ac:dyDescent="0.3">
      <c r="A28" s="97" t="s">
        <v>46</v>
      </c>
      <c r="B28" s="70">
        <f>SUM(B29,B36,B39)</f>
        <v>18304.97</v>
      </c>
      <c r="C28" s="78"/>
      <c r="D28" s="77"/>
      <c r="E28" s="98"/>
    </row>
    <row r="29" spans="1:5" ht="13.95" customHeight="1" x14ac:dyDescent="0.3">
      <c r="A29" s="92" t="s">
        <v>47</v>
      </c>
      <c r="B29" s="72">
        <f>SUM(B30:B35)</f>
        <v>13262.22</v>
      </c>
      <c r="C29" s="73"/>
      <c r="D29" s="74"/>
      <c r="E29" s="93"/>
    </row>
    <row r="30" spans="1:5" ht="13.95" customHeight="1" x14ac:dyDescent="0.3">
      <c r="A30" s="28" t="s">
        <v>48</v>
      </c>
      <c r="B30" s="26">
        <v>1348.9</v>
      </c>
      <c r="C30" s="22">
        <v>43479</v>
      </c>
      <c r="D30" s="23" t="s">
        <v>22</v>
      </c>
      <c r="E30" s="24" t="s">
        <v>49</v>
      </c>
    </row>
    <row r="31" spans="1:5" ht="13.95" customHeight="1" x14ac:dyDescent="0.3">
      <c r="A31" s="28" t="s">
        <v>50</v>
      </c>
      <c r="B31" s="26">
        <v>505</v>
      </c>
      <c r="C31" s="22">
        <v>43490</v>
      </c>
      <c r="D31" s="23" t="s">
        <v>51</v>
      </c>
      <c r="E31" s="24" t="s">
        <v>52</v>
      </c>
    </row>
    <row r="32" spans="1:5" ht="13.95" customHeight="1" x14ac:dyDescent="0.3">
      <c r="A32" s="28" t="s">
        <v>53</v>
      </c>
      <c r="B32" s="26">
        <v>1534.44</v>
      </c>
      <c r="C32" s="22">
        <v>43489</v>
      </c>
      <c r="D32" s="23" t="s">
        <v>22</v>
      </c>
      <c r="E32" s="24" t="s">
        <v>52</v>
      </c>
    </row>
    <row r="33" spans="1:5" ht="13.95" customHeight="1" x14ac:dyDescent="0.3">
      <c r="A33" s="25" t="s">
        <v>54</v>
      </c>
      <c r="B33" s="26">
        <v>2832.49</v>
      </c>
      <c r="C33" s="22">
        <v>43479</v>
      </c>
      <c r="D33" s="23" t="s">
        <v>22</v>
      </c>
      <c r="E33" s="24" t="s">
        <v>55</v>
      </c>
    </row>
    <row r="34" spans="1:5" ht="13.95" customHeight="1" x14ac:dyDescent="0.3">
      <c r="A34" s="25" t="s">
        <v>48</v>
      </c>
      <c r="B34" s="26">
        <v>3928.49</v>
      </c>
      <c r="C34" s="22">
        <v>43468</v>
      </c>
      <c r="D34" s="23" t="s">
        <v>11</v>
      </c>
      <c r="E34" s="24" t="s">
        <v>56</v>
      </c>
    </row>
    <row r="35" spans="1:5" ht="13.95" customHeight="1" x14ac:dyDescent="0.3">
      <c r="A35" s="25" t="s">
        <v>48</v>
      </c>
      <c r="B35" s="26">
        <v>3112.9</v>
      </c>
      <c r="C35" s="22">
        <v>43468</v>
      </c>
      <c r="D35" s="23" t="s">
        <v>11</v>
      </c>
      <c r="E35" s="24" t="s">
        <v>57</v>
      </c>
    </row>
    <row r="36" spans="1:5" ht="13.95" customHeight="1" x14ac:dyDescent="0.3">
      <c r="A36" s="92" t="s">
        <v>58</v>
      </c>
      <c r="B36" s="72">
        <f>SUM(B37:B38)</f>
        <v>384.75</v>
      </c>
      <c r="C36" s="73"/>
      <c r="D36" s="74"/>
      <c r="E36" s="93"/>
    </row>
    <row r="37" spans="1:5" ht="13.95" customHeight="1" x14ac:dyDescent="0.3">
      <c r="A37" s="29" t="s">
        <v>59</v>
      </c>
      <c r="B37" s="30">
        <v>195</v>
      </c>
      <c r="C37" s="31">
        <v>43489</v>
      </c>
      <c r="D37" s="34" t="s">
        <v>51</v>
      </c>
      <c r="E37" s="33" t="s">
        <v>60</v>
      </c>
    </row>
    <row r="38" spans="1:5" ht="13.95" customHeight="1" x14ac:dyDescent="0.3">
      <c r="A38" s="29" t="s">
        <v>59</v>
      </c>
      <c r="B38" s="30">
        <v>189.75</v>
      </c>
      <c r="C38" s="31">
        <v>43479</v>
      </c>
      <c r="D38" s="32" t="s">
        <v>22</v>
      </c>
      <c r="E38" s="33" t="s">
        <v>61</v>
      </c>
    </row>
    <row r="39" spans="1:5" ht="13.95" customHeight="1" x14ac:dyDescent="0.3">
      <c r="A39" s="92" t="s">
        <v>62</v>
      </c>
      <c r="B39" s="72">
        <f>SUM(B40:B41)</f>
        <v>4658</v>
      </c>
      <c r="C39" s="73"/>
      <c r="D39" s="74"/>
      <c r="E39" s="93"/>
    </row>
    <row r="40" spans="1:5" ht="13.95" customHeight="1" x14ac:dyDescent="0.3">
      <c r="A40" s="29" t="s">
        <v>63</v>
      </c>
      <c r="B40" s="30">
        <v>4658</v>
      </c>
      <c r="C40" s="31">
        <v>43468</v>
      </c>
      <c r="D40" s="34" t="s">
        <v>15</v>
      </c>
      <c r="E40" s="33" t="s">
        <v>64</v>
      </c>
    </row>
    <row r="41" spans="1:5" ht="13.95" customHeight="1" x14ac:dyDescent="0.3">
      <c r="A41" s="28"/>
      <c r="B41" s="26"/>
      <c r="C41" s="22"/>
      <c r="D41" s="23"/>
      <c r="E41" s="24"/>
    </row>
    <row r="42" spans="1:5" ht="13.95" customHeight="1" x14ac:dyDescent="0.3">
      <c r="A42" s="90" t="s">
        <v>65</v>
      </c>
      <c r="B42" s="70">
        <f>SUM(B43,B46,B55,B59,,B63,B66,B70,B72)</f>
        <v>22325.63</v>
      </c>
      <c r="C42" s="69"/>
      <c r="D42" s="71"/>
      <c r="E42" s="91"/>
    </row>
    <row r="43" spans="1:5" ht="13.95" customHeight="1" x14ac:dyDescent="0.3">
      <c r="A43" s="92" t="s">
        <v>66</v>
      </c>
      <c r="B43" s="72">
        <f>SUM(B44:B45)</f>
        <v>743.62</v>
      </c>
      <c r="C43" s="73"/>
      <c r="D43" s="74"/>
      <c r="E43" s="93"/>
    </row>
    <row r="44" spans="1:5" ht="13.95" customHeight="1" x14ac:dyDescent="0.3">
      <c r="A44" s="29" t="s">
        <v>67</v>
      </c>
      <c r="B44" s="30">
        <v>743.62</v>
      </c>
      <c r="C44" s="31">
        <v>43489</v>
      </c>
      <c r="D44" s="34" t="s">
        <v>22</v>
      </c>
      <c r="E44" s="33" t="s">
        <v>68</v>
      </c>
    </row>
    <row r="45" spans="1:5" ht="13.95" customHeight="1" x14ac:dyDescent="0.3">
      <c r="A45" s="25"/>
      <c r="B45" s="26"/>
      <c r="C45" s="22"/>
      <c r="D45" s="23"/>
      <c r="E45" s="24"/>
    </row>
    <row r="46" spans="1:5" ht="13.95" customHeight="1" x14ac:dyDescent="0.3">
      <c r="A46" s="92" t="s">
        <v>69</v>
      </c>
      <c r="B46" s="72">
        <f>SUM(B47:B54)</f>
        <v>7222.93</v>
      </c>
      <c r="C46" s="73"/>
      <c r="D46" s="74"/>
      <c r="E46" s="93"/>
    </row>
    <row r="47" spans="1:5" ht="13.95" customHeight="1" x14ac:dyDescent="0.3">
      <c r="A47" s="29" t="s">
        <v>70</v>
      </c>
      <c r="B47" s="30">
        <v>801.15</v>
      </c>
      <c r="C47" s="31">
        <v>43468</v>
      </c>
      <c r="D47" s="35" t="s">
        <v>22</v>
      </c>
      <c r="E47" s="33" t="s">
        <v>71</v>
      </c>
    </row>
    <row r="48" spans="1:5" ht="13.95" customHeight="1" x14ac:dyDescent="0.3">
      <c r="A48" s="29" t="s">
        <v>72</v>
      </c>
      <c r="B48" s="30">
        <v>570</v>
      </c>
      <c r="C48" s="31">
        <v>43469</v>
      </c>
      <c r="D48" s="35" t="s">
        <v>51</v>
      </c>
      <c r="E48" s="33" t="s">
        <v>73</v>
      </c>
    </row>
    <row r="49" spans="1:5" ht="13.95" customHeight="1" x14ac:dyDescent="0.3">
      <c r="A49" s="29" t="s">
        <v>74</v>
      </c>
      <c r="B49" s="30">
        <v>325.16000000000003</v>
      </c>
      <c r="C49" s="31">
        <v>43489</v>
      </c>
      <c r="D49" s="35" t="s">
        <v>22</v>
      </c>
      <c r="E49" s="33" t="s">
        <v>75</v>
      </c>
    </row>
    <row r="50" spans="1:5" ht="13.95" customHeight="1" x14ac:dyDescent="0.3">
      <c r="A50" s="25" t="s">
        <v>74</v>
      </c>
      <c r="B50" s="26">
        <v>447.85</v>
      </c>
      <c r="C50" s="22">
        <v>43489</v>
      </c>
      <c r="D50" s="36" t="s">
        <v>22</v>
      </c>
      <c r="E50" s="37" t="s">
        <v>76</v>
      </c>
    </row>
    <row r="51" spans="1:5" s="38" customFormat="1" ht="13.95" customHeight="1" x14ac:dyDescent="0.3">
      <c r="A51" s="25" t="s">
        <v>74</v>
      </c>
      <c r="B51" s="26">
        <v>467.92</v>
      </c>
      <c r="C51" s="22">
        <v>43489</v>
      </c>
      <c r="D51" s="36" t="s">
        <v>22</v>
      </c>
      <c r="E51" s="37" t="s">
        <v>77</v>
      </c>
    </row>
    <row r="52" spans="1:5" s="38" customFormat="1" ht="13.95" customHeight="1" x14ac:dyDescent="0.3">
      <c r="A52" s="25" t="s">
        <v>74</v>
      </c>
      <c r="B52" s="26">
        <v>274.36</v>
      </c>
      <c r="C52" s="22">
        <v>43489</v>
      </c>
      <c r="D52" s="36" t="s">
        <v>22</v>
      </c>
      <c r="E52" s="37" t="s">
        <v>78</v>
      </c>
    </row>
    <row r="53" spans="1:5" s="38" customFormat="1" ht="13.95" customHeight="1" x14ac:dyDescent="0.3">
      <c r="A53" s="25" t="s">
        <v>79</v>
      </c>
      <c r="B53" s="26">
        <v>1296.49</v>
      </c>
      <c r="C53" s="22">
        <v>43489</v>
      </c>
      <c r="D53" s="36" t="s">
        <v>15</v>
      </c>
      <c r="E53" s="37" t="s">
        <v>80</v>
      </c>
    </row>
    <row r="54" spans="1:5" ht="13.95" customHeight="1" x14ac:dyDescent="0.3">
      <c r="A54" s="25" t="s">
        <v>81</v>
      </c>
      <c r="B54" s="26">
        <v>3040</v>
      </c>
      <c r="C54" s="22">
        <v>43489</v>
      </c>
      <c r="D54" s="36" t="s">
        <v>15</v>
      </c>
      <c r="E54" s="37" t="s">
        <v>82</v>
      </c>
    </row>
    <row r="55" spans="1:5" ht="13.95" customHeight="1" x14ac:dyDescent="0.3">
      <c r="A55" s="92" t="s">
        <v>83</v>
      </c>
      <c r="B55" s="72">
        <f>SUM(B56:B58)</f>
        <v>1263.6500000000001</v>
      </c>
      <c r="C55" s="73"/>
      <c r="D55" s="74"/>
      <c r="E55" s="93"/>
    </row>
    <row r="56" spans="1:5" ht="13.95" customHeight="1" x14ac:dyDescent="0.3">
      <c r="A56" s="29" t="s">
        <v>84</v>
      </c>
      <c r="B56" s="30">
        <v>326.05</v>
      </c>
      <c r="C56" s="31">
        <v>43468</v>
      </c>
      <c r="D56" s="34" t="s">
        <v>15</v>
      </c>
      <c r="E56" s="33" t="s">
        <v>85</v>
      </c>
    </row>
    <row r="57" spans="1:5" ht="13.95" customHeight="1" x14ac:dyDescent="0.3">
      <c r="A57" s="29" t="s">
        <v>86</v>
      </c>
      <c r="B57" s="30">
        <v>937.6</v>
      </c>
      <c r="C57" s="31">
        <v>43469</v>
      </c>
      <c r="D57" s="34" t="s">
        <v>22</v>
      </c>
      <c r="E57" s="33" t="s">
        <v>87</v>
      </c>
    </row>
    <row r="58" spans="1:5" ht="13.95" customHeight="1" x14ac:dyDescent="0.3">
      <c r="A58" s="28"/>
      <c r="B58" s="21"/>
      <c r="C58" s="17"/>
      <c r="D58" s="18"/>
      <c r="E58" s="19"/>
    </row>
    <row r="59" spans="1:5" ht="13.95" customHeight="1" x14ac:dyDescent="0.3">
      <c r="A59" s="92" t="s">
        <v>88</v>
      </c>
      <c r="B59" s="72">
        <f>SUM(B60:B62)</f>
        <v>815</v>
      </c>
      <c r="C59" s="73"/>
      <c r="D59" s="74"/>
      <c r="E59" s="93"/>
    </row>
    <row r="60" spans="1:5" ht="13.95" customHeight="1" x14ac:dyDescent="0.3">
      <c r="A60" s="28" t="s">
        <v>89</v>
      </c>
      <c r="B60" s="21">
        <v>350</v>
      </c>
      <c r="C60" s="17">
        <v>43467</v>
      </c>
      <c r="D60" s="18" t="s">
        <v>15</v>
      </c>
      <c r="E60" s="19" t="s">
        <v>90</v>
      </c>
    </row>
    <row r="61" spans="1:5" ht="13.95" customHeight="1" x14ac:dyDescent="0.3">
      <c r="A61" s="28" t="s">
        <v>91</v>
      </c>
      <c r="B61" s="21">
        <v>360</v>
      </c>
      <c r="C61" s="17">
        <v>43475</v>
      </c>
      <c r="D61" s="18" t="s">
        <v>22</v>
      </c>
      <c r="E61" s="19" t="s">
        <v>92</v>
      </c>
    </row>
    <row r="62" spans="1:5" ht="13.95" customHeight="1" x14ac:dyDescent="0.3">
      <c r="A62" s="28" t="s">
        <v>91</v>
      </c>
      <c r="B62" s="21">
        <v>105</v>
      </c>
      <c r="C62" s="17">
        <v>43494</v>
      </c>
      <c r="D62" s="18" t="s">
        <v>22</v>
      </c>
      <c r="E62" s="19" t="s">
        <v>93</v>
      </c>
    </row>
    <row r="63" spans="1:5" ht="13.95" customHeight="1" x14ac:dyDescent="0.3">
      <c r="A63" s="92" t="s">
        <v>94</v>
      </c>
      <c r="B63" s="72">
        <f>SUM(B64:B65)</f>
        <v>2296</v>
      </c>
      <c r="C63" s="73"/>
      <c r="D63" s="74"/>
      <c r="E63" s="93"/>
    </row>
    <row r="64" spans="1:5" ht="13.95" customHeight="1" x14ac:dyDescent="0.3">
      <c r="A64" s="28" t="s">
        <v>95</v>
      </c>
      <c r="B64" s="21">
        <v>1830</v>
      </c>
      <c r="C64" s="17">
        <v>43482</v>
      </c>
      <c r="D64" s="18" t="s">
        <v>15</v>
      </c>
      <c r="E64" s="19" t="s">
        <v>96</v>
      </c>
    </row>
    <row r="65" spans="1:5" ht="13.95" customHeight="1" x14ac:dyDescent="0.3">
      <c r="A65" s="28" t="s">
        <v>95</v>
      </c>
      <c r="B65" s="21">
        <v>466</v>
      </c>
      <c r="C65" s="17">
        <v>43469</v>
      </c>
      <c r="D65" s="18" t="s">
        <v>15</v>
      </c>
      <c r="E65" s="19" t="s">
        <v>97</v>
      </c>
    </row>
    <row r="66" spans="1:5" ht="13.95" customHeight="1" x14ac:dyDescent="0.3">
      <c r="A66" s="92" t="s">
        <v>98</v>
      </c>
      <c r="B66" s="72">
        <f>SUM(B67:B69)</f>
        <v>9099.43</v>
      </c>
      <c r="C66" s="73"/>
      <c r="D66" s="74"/>
      <c r="E66" s="93"/>
    </row>
    <row r="67" spans="1:5" ht="13.95" customHeight="1" x14ac:dyDescent="0.3">
      <c r="A67" s="28" t="s">
        <v>99</v>
      </c>
      <c r="B67" s="21">
        <v>486.82</v>
      </c>
      <c r="C67" s="22">
        <v>43488</v>
      </c>
      <c r="D67" s="23" t="s">
        <v>15</v>
      </c>
      <c r="E67" s="24" t="s">
        <v>100</v>
      </c>
    </row>
    <row r="68" spans="1:5" ht="13.95" customHeight="1" x14ac:dyDescent="0.3">
      <c r="A68" s="28" t="s">
        <v>101</v>
      </c>
      <c r="B68" s="21">
        <v>4668.28</v>
      </c>
      <c r="C68" s="22">
        <v>43489</v>
      </c>
      <c r="D68" s="23" t="s">
        <v>15</v>
      </c>
      <c r="E68" s="24" t="s">
        <v>102</v>
      </c>
    </row>
    <row r="69" spans="1:5" ht="13.95" customHeight="1" x14ac:dyDescent="0.3">
      <c r="A69" s="28" t="s">
        <v>99</v>
      </c>
      <c r="B69" s="21">
        <v>3944.33</v>
      </c>
      <c r="C69" s="22">
        <v>43488</v>
      </c>
      <c r="D69" s="23" t="s">
        <v>15</v>
      </c>
      <c r="E69" s="24" t="s">
        <v>103</v>
      </c>
    </row>
    <row r="70" spans="1:5" ht="13.95" customHeight="1" x14ac:dyDescent="0.3">
      <c r="A70" s="92" t="s">
        <v>104</v>
      </c>
      <c r="B70" s="72">
        <f>SUM(B71:B71)</f>
        <v>885</v>
      </c>
      <c r="C70" s="73"/>
      <c r="D70" s="74"/>
      <c r="E70" s="93"/>
    </row>
    <row r="71" spans="1:5" ht="13.95" customHeight="1" x14ac:dyDescent="0.3">
      <c r="A71" s="25" t="s">
        <v>105</v>
      </c>
      <c r="B71" s="26">
        <v>885</v>
      </c>
      <c r="C71" s="22">
        <v>43482</v>
      </c>
      <c r="D71" s="23" t="s">
        <v>15</v>
      </c>
      <c r="E71" s="24" t="s">
        <v>106</v>
      </c>
    </row>
    <row r="72" spans="1:5" ht="13.95" customHeight="1" x14ac:dyDescent="0.3">
      <c r="A72" s="92" t="s">
        <v>107</v>
      </c>
      <c r="B72" s="72">
        <f>SUM(B73:B73)</f>
        <v>0</v>
      </c>
      <c r="C72" s="73"/>
      <c r="D72" s="74"/>
      <c r="E72" s="93"/>
    </row>
    <row r="73" spans="1:5" ht="13.95" customHeight="1" x14ac:dyDescent="0.3">
      <c r="A73" s="29"/>
      <c r="B73" s="30"/>
      <c r="C73" s="31"/>
      <c r="D73" s="34"/>
      <c r="E73" s="39"/>
    </row>
    <row r="74" spans="1:5" ht="13.95" customHeight="1" x14ac:dyDescent="0.3">
      <c r="A74" s="90" t="s">
        <v>108</v>
      </c>
      <c r="B74" s="70">
        <f>SUM(B75,B79)</f>
        <v>94470.46</v>
      </c>
      <c r="C74" s="69"/>
      <c r="D74" s="71"/>
      <c r="E74" s="91"/>
    </row>
    <row r="75" spans="1:5" ht="13.95" customHeight="1" x14ac:dyDescent="0.3">
      <c r="A75" s="92" t="s">
        <v>109</v>
      </c>
      <c r="B75" s="72">
        <f>SUM(B76:B77)</f>
        <v>108.14</v>
      </c>
      <c r="C75" s="73"/>
      <c r="D75" s="74"/>
      <c r="E75" s="93"/>
    </row>
    <row r="76" spans="1:5" ht="13.95" customHeight="1" x14ac:dyDescent="0.3">
      <c r="A76" s="25" t="s">
        <v>110</v>
      </c>
      <c r="B76" s="26">
        <v>44</v>
      </c>
      <c r="C76" s="22">
        <v>43468</v>
      </c>
      <c r="D76" s="23"/>
      <c r="E76" s="24" t="s">
        <v>111</v>
      </c>
    </row>
    <row r="77" spans="1:5" ht="13.95" customHeight="1" x14ac:dyDescent="0.3">
      <c r="A77" s="29" t="s">
        <v>112</v>
      </c>
      <c r="B77" s="30">
        <v>64.14</v>
      </c>
      <c r="C77" s="31">
        <v>43476</v>
      </c>
      <c r="D77" s="34" t="s">
        <v>51</v>
      </c>
      <c r="E77" s="33" t="s">
        <v>113</v>
      </c>
    </row>
    <row r="78" spans="1:5" ht="13.95" customHeight="1" x14ac:dyDescent="0.3">
      <c r="A78" s="29"/>
      <c r="B78" s="30"/>
      <c r="C78" s="31"/>
      <c r="D78" s="34"/>
      <c r="E78" s="33"/>
    </row>
    <row r="79" spans="1:5" ht="13.95" customHeight="1" x14ac:dyDescent="0.3">
      <c r="A79" s="92" t="s">
        <v>114</v>
      </c>
      <c r="B79" s="72">
        <f>SUM(B80:B83)</f>
        <v>94362.32</v>
      </c>
      <c r="C79" s="73"/>
      <c r="D79" s="74"/>
      <c r="E79" s="93"/>
    </row>
    <row r="80" spans="1:5" ht="13.95" customHeight="1" x14ac:dyDescent="0.3">
      <c r="A80" s="40" t="s">
        <v>115</v>
      </c>
      <c r="B80" s="30">
        <v>93456.82</v>
      </c>
      <c r="C80" s="31">
        <v>43467</v>
      </c>
      <c r="D80" s="34" t="s">
        <v>15</v>
      </c>
      <c r="E80" s="33" t="s">
        <v>116</v>
      </c>
    </row>
    <row r="81" spans="1:5" ht="13.95" customHeight="1" x14ac:dyDescent="0.3">
      <c r="A81" s="29" t="s">
        <v>117</v>
      </c>
      <c r="B81" s="30">
        <v>65</v>
      </c>
      <c r="C81" s="31">
        <v>43481</v>
      </c>
      <c r="D81" s="34" t="s">
        <v>15</v>
      </c>
      <c r="E81" s="33" t="s">
        <v>118</v>
      </c>
    </row>
    <row r="82" spans="1:5" ht="13.95" customHeight="1" x14ac:dyDescent="0.3">
      <c r="A82" s="29" t="s">
        <v>119</v>
      </c>
      <c r="B82" s="30">
        <v>210</v>
      </c>
      <c r="C82" s="31">
        <v>43482</v>
      </c>
      <c r="D82" s="34" t="s">
        <v>15</v>
      </c>
      <c r="E82" s="33" t="s">
        <v>120</v>
      </c>
    </row>
    <row r="83" spans="1:5" ht="13.95" customHeight="1" x14ac:dyDescent="0.3">
      <c r="A83" s="29" t="s">
        <v>121</v>
      </c>
      <c r="B83" s="30">
        <v>630.5</v>
      </c>
      <c r="C83" s="31">
        <v>43483</v>
      </c>
      <c r="D83" s="34" t="s">
        <v>15</v>
      </c>
      <c r="E83" s="33" t="s">
        <v>122</v>
      </c>
    </row>
    <row r="84" spans="1:5" ht="13.95" customHeight="1" x14ac:dyDescent="0.3">
      <c r="A84" s="90" t="s">
        <v>123</v>
      </c>
      <c r="B84" s="70">
        <f>SUM(B85,B87,B89,B94)</f>
        <v>8825.2099999999991</v>
      </c>
      <c r="C84" s="69"/>
      <c r="D84" s="71"/>
      <c r="E84" s="91"/>
    </row>
    <row r="85" spans="1:5" ht="13.95" customHeight="1" x14ac:dyDescent="0.3">
      <c r="A85" s="92" t="s">
        <v>124</v>
      </c>
      <c r="B85" s="72">
        <f>SUM(B86)</f>
        <v>0</v>
      </c>
      <c r="C85" s="73"/>
      <c r="D85" s="74"/>
      <c r="E85" s="93"/>
    </row>
    <row r="86" spans="1:5" ht="13.95" customHeight="1" x14ac:dyDescent="0.3">
      <c r="A86" s="29"/>
      <c r="B86" s="79"/>
      <c r="C86" s="31"/>
      <c r="D86" s="34"/>
      <c r="E86" s="39"/>
    </row>
    <row r="87" spans="1:5" ht="13.95" customHeight="1" x14ac:dyDescent="0.3">
      <c r="A87" s="92" t="s">
        <v>125</v>
      </c>
      <c r="B87" s="72">
        <f>SUM(B88:B88)</f>
        <v>0</v>
      </c>
      <c r="C87" s="73"/>
      <c r="D87" s="74"/>
      <c r="E87" s="93"/>
    </row>
    <row r="88" spans="1:5" ht="13.95" customHeight="1" x14ac:dyDescent="0.3">
      <c r="A88" s="29"/>
      <c r="B88" s="30"/>
      <c r="C88" s="31"/>
      <c r="D88" s="34"/>
      <c r="E88" s="33"/>
    </row>
    <row r="89" spans="1:5" ht="13.95" customHeight="1" x14ac:dyDescent="0.3">
      <c r="A89" s="92" t="s">
        <v>126</v>
      </c>
      <c r="B89" s="72">
        <f>SUM(B90:B93)</f>
        <v>8231.4699999999993</v>
      </c>
      <c r="C89" s="73"/>
      <c r="D89" s="74"/>
      <c r="E89" s="93"/>
    </row>
    <row r="90" spans="1:5" ht="13.95" customHeight="1" x14ac:dyDescent="0.3">
      <c r="A90" s="29" t="s">
        <v>127</v>
      </c>
      <c r="B90" s="30">
        <v>1231.74</v>
      </c>
      <c r="C90" s="31">
        <v>43493</v>
      </c>
      <c r="D90" s="34" t="s">
        <v>128</v>
      </c>
      <c r="E90" s="33" t="s">
        <v>128</v>
      </c>
    </row>
    <row r="91" spans="1:5" ht="13.95" customHeight="1" x14ac:dyDescent="0.3">
      <c r="A91" s="29" t="s">
        <v>129</v>
      </c>
      <c r="B91" s="30">
        <v>3742.16</v>
      </c>
      <c r="C91" s="31">
        <v>43483</v>
      </c>
      <c r="D91" s="34" t="s">
        <v>40</v>
      </c>
      <c r="E91" s="33" t="s">
        <v>40</v>
      </c>
    </row>
    <row r="92" spans="1:5" ht="13.95" customHeight="1" x14ac:dyDescent="0.3">
      <c r="A92" s="15" t="s">
        <v>130</v>
      </c>
      <c r="B92" s="26">
        <v>2463.04</v>
      </c>
      <c r="C92" s="17">
        <v>43483</v>
      </c>
      <c r="D92" s="18" t="s">
        <v>131</v>
      </c>
      <c r="E92" s="19" t="s">
        <v>131</v>
      </c>
    </row>
    <row r="93" spans="1:5" ht="13.95" customHeight="1" x14ac:dyDescent="0.3">
      <c r="A93" s="15" t="s">
        <v>132</v>
      </c>
      <c r="B93" s="26">
        <v>794.53</v>
      </c>
      <c r="C93" s="17">
        <v>43483</v>
      </c>
      <c r="D93" s="18" t="s">
        <v>131</v>
      </c>
      <c r="E93" s="19" t="s">
        <v>133</v>
      </c>
    </row>
    <row r="94" spans="1:5" ht="13.95" customHeight="1" x14ac:dyDescent="0.3">
      <c r="A94" s="92" t="s">
        <v>134</v>
      </c>
      <c r="B94" s="72">
        <f>SUM(B95:B96)</f>
        <v>593.74</v>
      </c>
      <c r="C94" s="73"/>
      <c r="D94" s="74"/>
      <c r="E94" s="93"/>
    </row>
    <row r="95" spans="1:5" ht="13.95" customHeight="1" x14ac:dyDescent="0.3">
      <c r="A95" s="25" t="s">
        <v>135</v>
      </c>
      <c r="B95" s="21">
        <v>517.74</v>
      </c>
      <c r="C95" s="22"/>
      <c r="D95" s="23"/>
      <c r="E95" s="24" t="s">
        <v>136</v>
      </c>
    </row>
    <row r="96" spans="1:5" ht="13.95" customHeight="1" x14ac:dyDescent="0.3">
      <c r="A96" s="25" t="s">
        <v>137</v>
      </c>
      <c r="B96" s="21">
        <v>76</v>
      </c>
      <c r="C96" s="22"/>
      <c r="D96" s="23"/>
      <c r="E96" s="24" t="s">
        <v>136</v>
      </c>
    </row>
    <row r="97" spans="1:5" ht="13.95" customHeight="1" x14ac:dyDescent="0.3">
      <c r="A97" s="90" t="s">
        <v>138</v>
      </c>
      <c r="B97" s="70">
        <f>SUM(B98:B99)</f>
        <v>694.29</v>
      </c>
      <c r="C97" s="69"/>
      <c r="D97" s="71"/>
      <c r="E97" s="91"/>
    </row>
    <row r="98" spans="1:5" s="41" customFormat="1" ht="13.95" customHeight="1" x14ac:dyDescent="0.3">
      <c r="A98" s="25" t="s">
        <v>139</v>
      </c>
      <c r="B98" s="26">
        <v>694.29</v>
      </c>
      <c r="C98" s="22"/>
      <c r="D98" s="27" t="s">
        <v>140</v>
      </c>
      <c r="E98" s="24"/>
    </row>
    <row r="99" spans="1:5" ht="13.95" customHeight="1" x14ac:dyDescent="0.3">
      <c r="A99" s="25"/>
      <c r="B99" s="26"/>
      <c r="C99" s="22"/>
      <c r="D99" s="27"/>
      <c r="E99" s="24"/>
    </row>
    <row r="100" spans="1:5" ht="13.95" customHeight="1" x14ac:dyDescent="0.3">
      <c r="A100" s="90" t="s">
        <v>141</v>
      </c>
      <c r="B100" s="70">
        <f>SUM(B101,B102)</f>
        <v>0</v>
      </c>
      <c r="C100" s="69"/>
      <c r="D100" s="71"/>
      <c r="E100" s="91"/>
    </row>
    <row r="101" spans="1:5" ht="13.95" customHeight="1" x14ac:dyDescent="0.3">
      <c r="A101" s="29" t="s">
        <v>142</v>
      </c>
      <c r="B101" s="30"/>
      <c r="C101" s="31"/>
      <c r="D101" s="34" t="s">
        <v>140</v>
      </c>
      <c r="E101" s="33" t="s">
        <v>143</v>
      </c>
    </row>
    <row r="102" spans="1:5" ht="13.95" customHeight="1" x14ac:dyDescent="0.3">
      <c r="A102" s="29"/>
      <c r="B102" s="30"/>
      <c r="C102" s="31"/>
      <c r="D102" s="34"/>
      <c r="E102" s="33"/>
    </row>
    <row r="103" spans="1:5" ht="13.95" customHeight="1" x14ac:dyDescent="0.3">
      <c r="A103" s="90" t="s">
        <v>144</v>
      </c>
      <c r="B103" s="70">
        <f>SUM(B104:B105)</f>
        <v>12863.57</v>
      </c>
      <c r="C103" s="69"/>
      <c r="D103" s="71"/>
      <c r="E103" s="91"/>
    </row>
    <row r="104" spans="1:5" ht="13.95" customHeight="1" x14ac:dyDescent="0.3">
      <c r="A104" s="29" t="s">
        <v>145</v>
      </c>
      <c r="B104" s="30">
        <v>12863.57</v>
      </c>
      <c r="C104" s="31">
        <v>43489</v>
      </c>
      <c r="D104" s="34" t="s">
        <v>140</v>
      </c>
      <c r="E104" s="33" t="s">
        <v>146</v>
      </c>
    </row>
    <row r="105" spans="1:5" ht="13.95" customHeight="1" x14ac:dyDescent="0.3">
      <c r="A105" s="25"/>
      <c r="B105" s="26"/>
      <c r="C105" s="22"/>
      <c r="D105" s="27"/>
      <c r="E105" s="24"/>
    </row>
    <row r="106" spans="1:5" ht="13.95" customHeight="1" x14ac:dyDescent="0.3">
      <c r="A106" s="90" t="s">
        <v>147</v>
      </c>
      <c r="B106" s="70">
        <f>SUM(B107:B109)</f>
        <v>55600</v>
      </c>
      <c r="C106" s="69"/>
      <c r="D106" s="71"/>
      <c r="E106" s="91"/>
    </row>
    <row r="107" spans="1:5" ht="13.95" customHeight="1" x14ac:dyDescent="0.3">
      <c r="A107" s="25" t="s">
        <v>148</v>
      </c>
      <c r="B107" s="26">
        <v>27900</v>
      </c>
      <c r="C107" s="22">
        <v>43495</v>
      </c>
      <c r="D107" s="27" t="s">
        <v>15</v>
      </c>
      <c r="E107" s="24" t="s">
        <v>23</v>
      </c>
    </row>
    <row r="108" spans="1:5" ht="13.95" customHeight="1" x14ac:dyDescent="0.3">
      <c r="A108" s="25" t="s">
        <v>149</v>
      </c>
      <c r="B108" s="26">
        <v>2700</v>
      </c>
      <c r="C108" s="22">
        <v>43468</v>
      </c>
      <c r="D108" s="27" t="s">
        <v>15</v>
      </c>
      <c r="E108" s="24" t="s">
        <v>150</v>
      </c>
    </row>
    <row r="109" spans="1:5" ht="13.95" customHeight="1" x14ac:dyDescent="0.3">
      <c r="A109" s="25" t="s">
        <v>151</v>
      </c>
      <c r="B109" s="26">
        <v>25000</v>
      </c>
      <c r="C109" s="22">
        <v>43467</v>
      </c>
      <c r="D109" s="27" t="s">
        <v>15</v>
      </c>
      <c r="E109" s="24" t="s">
        <v>152</v>
      </c>
    </row>
    <row r="110" spans="1:5" ht="13.95" customHeight="1" x14ac:dyDescent="0.3">
      <c r="A110" s="90" t="s">
        <v>153</v>
      </c>
      <c r="B110" s="70">
        <f>SUM(B111:B112)</f>
        <v>500</v>
      </c>
      <c r="C110" s="69"/>
      <c r="D110" s="71"/>
      <c r="E110" s="91"/>
    </row>
    <row r="111" spans="1:5" ht="13.95" customHeight="1" x14ac:dyDescent="0.3">
      <c r="A111" s="29" t="s">
        <v>154</v>
      </c>
      <c r="B111" s="30">
        <v>250</v>
      </c>
      <c r="C111" s="31">
        <v>43489</v>
      </c>
      <c r="D111" s="34" t="s">
        <v>15</v>
      </c>
      <c r="E111" s="33" t="s">
        <v>155</v>
      </c>
    </row>
    <row r="112" spans="1:5" ht="13.95" customHeight="1" x14ac:dyDescent="0.3">
      <c r="A112" s="25" t="s">
        <v>154</v>
      </c>
      <c r="B112" s="26">
        <v>250</v>
      </c>
      <c r="C112" s="22">
        <v>43467</v>
      </c>
      <c r="D112" s="23" t="s">
        <v>15</v>
      </c>
      <c r="E112" s="24" t="s">
        <v>156</v>
      </c>
    </row>
    <row r="113" spans="1:5" ht="13.95" customHeight="1" x14ac:dyDescent="0.3">
      <c r="A113" s="97" t="s">
        <v>157</v>
      </c>
      <c r="B113" s="70">
        <f>SUM(B7,B28,B42,B74,B84,B97,B100,B103,B106,B110)</f>
        <v>448583.35000000003</v>
      </c>
      <c r="C113" s="78"/>
      <c r="D113" s="77"/>
      <c r="E113" s="98"/>
    </row>
    <row r="114" spans="1:5" ht="13.95" customHeight="1" x14ac:dyDescent="0.3">
      <c r="A114" s="99"/>
      <c r="B114" s="81"/>
      <c r="C114" s="82"/>
      <c r="D114" s="80"/>
      <c r="E114" s="100"/>
    </row>
    <row r="115" spans="1:5" ht="13.95" customHeight="1" x14ac:dyDescent="0.3">
      <c r="A115" s="97" t="s">
        <v>158</v>
      </c>
      <c r="B115" s="70">
        <f>SUM(B116:B119)</f>
        <v>381372.82</v>
      </c>
      <c r="C115" s="78"/>
      <c r="D115" s="77"/>
      <c r="E115" s="98"/>
    </row>
    <row r="116" spans="1:5" ht="13.95" customHeight="1" x14ac:dyDescent="0.3">
      <c r="A116" s="43" t="s">
        <v>159</v>
      </c>
      <c r="B116" s="44">
        <v>55000</v>
      </c>
      <c r="C116" s="45">
        <v>43476</v>
      </c>
      <c r="D116" s="46" t="s">
        <v>15</v>
      </c>
      <c r="E116" s="47" t="s">
        <v>160</v>
      </c>
    </row>
    <row r="117" spans="1:5" s="38" customFormat="1" ht="13.95" customHeight="1" x14ac:dyDescent="0.3">
      <c r="A117" s="48" t="s">
        <v>161</v>
      </c>
      <c r="B117" s="84">
        <v>26372.82</v>
      </c>
      <c r="C117" s="85">
        <v>43481</v>
      </c>
      <c r="D117" s="83" t="s">
        <v>15</v>
      </c>
      <c r="E117" s="101" t="s">
        <v>160</v>
      </c>
    </row>
    <row r="118" spans="1:5" ht="13.95" customHeight="1" x14ac:dyDescent="0.3">
      <c r="A118" s="43" t="s">
        <v>162</v>
      </c>
      <c r="B118" s="44">
        <v>50000</v>
      </c>
      <c r="C118" s="45">
        <v>43488</v>
      </c>
      <c r="D118" s="46" t="s">
        <v>15</v>
      </c>
      <c r="E118" s="47" t="s">
        <v>160</v>
      </c>
    </row>
    <row r="119" spans="1:5" ht="13.95" customHeight="1" x14ac:dyDescent="0.3">
      <c r="A119" s="43" t="s">
        <v>163</v>
      </c>
      <c r="B119" s="44">
        <v>250000</v>
      </c>
      <c r="C119" s="45">
        <v>43495</v>
      </c>
      <c r="D119" s="46" t="s">
        <v>15</v>
      </c>
      <c r="E119" s="47" t="s">
        <v>160</v>
      </c>
    </row>
    <row r="120" spans="1:5" ht="13.95" customHeight="1" x14ac:dyDescent="0.3">
      <c r="A120" s="97" t="s">
        <v>164</v>
      </c>
      <c r="B120" s="70">
        <f>SUM(B121:B121)</f>
        <v>265097.51999999996</v>
      </c>
      <c r="C120" s="78"/>
      <c r="D120" s="77"/>
      <c r="E120" s="98"/>
    </row>
    <row r="121" spans="1:5" ht="13.95" customHeight="1" x14ac:dyDescent="0.3">
      <c r="A121" s="43" t="s">
        <v>165</v>
      </c>
      <c r="B121" s="44">
        <f>'[1]DEZ 2018'!B128</f>
        <v>265097.51999999996</v>
      </c>
      <c r="C121" s="45">
        <v>43465</v>
      </c>
      <c r="D121" s="46" t="s">
        <v>166</v>
      </c>
      <c r="E121" s="47" t="s">
        <v>167</v>
      </c>
    </row>
    <row r="122" spans="1:5" ht="13.95" customHeight="1" thickBot="1" x14ac:dyDescent="0.35">
      <c r="A122" s="102" t="s">
        <v>168</v>
      </c>
      <c r="B122" s="103">
        <f>B115+B120-B113</f>
        <v>197886.98999999993</v>
      </c>
      <c r="C122" s="104">
        <v>43496</v>
      </c>
      <c r="D122" s="105"/>
      <c r="E122" s="106"/>
    </row>
    <row r="123" spans="1:5" ht="13.95" customHeight="1" x14ac:dyDescent="0.3">
      <c r="A123" s="65"/>
      <c r="B123" s="66"/>
      <c r="C123" s="67"/>
      <c r="D123" s="68"/>
      <c r="E123" s="52"/>
    </row>
    <row r="124" spans="1:5" ht="13.95" customHeight="1" x14ac:dyDescent="0.3">
      <c r="A124" s="10" t="s">
        <v>169</v>
      </c>
      <c r="B124" s="49"/>
      <c r="C124" s="50"/>
      <c r="D124" s="51"/>
      <c r="E124" s="52"/>
    </row>
    <row r="125" spans="1:5" ht="13.95" customHeight="1" x14ac:dyDescent="0.3">
      <c r="A125" s="53" t="s">
        <v>170</v>
      </c>
      <c r="B125" s="54"/>
      <c r="C125" s="54"/>
      <c r="D125" s="54"/>
      <c r="E125" s="55"/>
    </row>
    <row r="126" spans="1:5" ht="13.95" customHeight="1" x14ac:dyDescent="0.3">
      <c r="A126" s="56" t="s">
        <v>171</v>
      </c>
      <c r="B126" s="57"/>
      <c r="C126" s="57"/>
      <c r="D126" s="57"/>
      <c r="E126" s="58"/>
    </row>
    <row r="127" spans="1:5" ht="13.95" customHeight="1" thickBot="1" x14ac:dyDescent="0.35">
      <c r="A127" s="59" t="s">
        <v>172</v>
      </c>
      <c r="B127" s="60"/>
      <c r="C127" s="60"/>
      <c r="D127" s="60"/>
      <c r="E127" s="61"/>
    </row>
    <row r="128" spans="1:5" ht="13.95" customHeight="1" x14ac:dyDescent="0.3"/>
    <row r="129" ht="13.95" customHeight="1" x14ac:dyDescent="0.3"/>
  </sheetData>
  <mergeCells count="4">
    <mergeCell ref="A4:E4"/>
    <mergeCell ref="A125:E125"/>
    <mergeCell ref="A126:E126"/>
    <mergeCell ref="A127:E127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2023-02-02T21:10:44Z</cp:lastPrinted>
  <dcterms:created xsi:type="dcterms:W3CDTF">2023-02-02T21:09:10Z</dcterms:created>
  <dcterms:modified xsi:type="dcterms:W3CDTF">2023-02-02T21:11:24Z</dcterms:modified>
</cp:coreProperties>
</file>