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0\"/>
    </mc:Choice>
  </mc:AlternateContent>
  <xr:revisionPtr revIDLastSave="0" documentId="8_{B8F07392-2021-4C79-86A8-49C5103736E0}" xr6:coauthVersionLast="47" xr6:coauthVersionMax="47" xr10:uidLastSave="{00000000-0000-0000-0000-000000000000}"/>
  <bookViews>
    <workbookView xWindow="-108" yWindow="-108" windowWidth="23256" windowHeight="12576" xr2:uid="{BC0F2113-38B0-4320-A819-EEE2AD78C3EE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6" i="1" l="1"/>
  <c r="B205" i="1" s="1"/>
  <c r="B199" i="1"/>
  <c r="B190" i="1"/>
  <c r="B176" i="1"/>
  <c r="B165" i="1"/>
  <c r="B162" i="1"/>
  <c r="B159" i="1"/>
  <c r="B155" i="1"/>
  <c r="B133" i="1" s="1"/>
  <c r="B139" i="1"/>
  <c r="B136" i="1"/>
  <c r="B134" i="1"/>
  <c r="B128" i="1"/>
  <c r="B118" i="1" s="1"/>
  <c r="B119" i="1"/>
  <c r="B115" i="1"/>
  <c r="B109" i="1"/>
  <c r="B105" i="1"/>
  <c r="B102" i="1"/>
  <c r="B99" i="1"/>
  <c r="B92" i="1"/>
  <c r="B73" i="1"/>
  <c r="B69" i="1"/>
  <c r="B65" i="1"/>
  <c r="B63" i="1"/>
  <c r="B47" i="1" s="1"/>
  <c r="B48" i="1"/>
  <c r="B36" i="1"/>
  <c r="B18" i="1"/>
  <c r="B8" i="1"/>
  <c r="B68" i="1" l="1"/>
  <c r="B7" i="1"/>
  <c r="B197" i="1" l="1"/>
  <c r="B209" i="1" s="1"/>
</calcChain>
</file>

<file path=xl/sharedStrings.xml><?xml version="1.0" encoding="utf-8"?>
<sst xmlns="http://schemas.openxmlformats.org/spreadsheetml/2006/main" count="459" uniqueCount="250">
  <si>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</si>
  <si>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</si>
  <si>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JANEIRO/2020</t>
  </si>
  <si>
    <t>ITENS DE DESPESAS - JANEIRO /2020</t>
  </si>
  <si>
    <t>R$ VALORES</t>
  </si>
  <si>
    <t>DATA  PGT</t>
  </si>
  <si>
    <t>OPERAÇÃO</t>
  </si>
  <si>
    <t>DETALHES</t>
  </si>
  <si>
    <t>1. Pessoal</t>
  </si>
  <si>
    <t>1.1. Salários (CLT)</t>
  </si>
  <si>
    <t>FOLHA DEZEMBRO/2019</t>
  </si>
  <si>
    <t>TED</t>
  </si>
  <si>
    <t>GONÇALA 1º PARC 13 DEZ/2019</t>
  </si>
  <si>
    <t>GONÇALA 2º PARC 13 DEZ/2019</t>
  </si>
  <si>
    <t>SONIA ELIAS DOS SANTOS  2º PARC 13º DEZ/2019</t>
  </si>
  <si>
    <t>MARCOS VINICIUS 2º PARC 13º DEZ /2019</t>
  </si>
  <si>
    <t>MARCIO DE JESUS 2º PARC 13º DEZ /2019</t>
  </si>
  <si>
    <t>SONIA ELIAS DOS SANTOS - FÉRIAS</t>
  </si>
  <si>
    <t>RESCISÃO MARIA DE FATIMA</t>
  </si>
  <si>
    <t>1.2. Outras Formas de Contratação</t>
  </si>
  <si>
    <t>NATANAEL MARTINS COELHO E CIA LTDA ME</t>
  </si>
  <si>
    <t>TRANSF</t>
  </si>
  <si>
    <t>NFSE 1285</t>
  </si>
  <si>
    <t>ANDRADE VILELA &amp; SANTOS VILELA LTDA</t>
  </si>
  <si>
    <t>NFSE 067</t>
  </si>
  <si>
    <t>BRUNNA SOUZA SARAIVA</t>
  </si>
  <si>
    <t>NFSE 014</t>
  </si>
  <si>
    <t>RODRIGUES E FELIX LTDA ME</t>
  </si>
  <si>
    <t>NFSE 063</t>
  </si>
  <si>
    <t>PEDATELLA NUTRIÇÃO EIRELI</t>
  </si>
  <si>
    <t>NFSE 004</t>
  </si>
  <si>
    <t>NFSE 005</t>
  </si>
  <si>
    <t>NFSE 068</t>
  </si>
  <si>
    <t>NFSE 065</t>
  </si>
  <si>
    <t>SERVIÇOS MEDICOS VITORIA VIDA EIRELI</t>
  </si>
  <si>
    <t>NFSE 001</t>
  </si>
  <si>
    <t>PROVIDA MEDICINA PREVENTIVA LTDA</t>
  </si>
  <si>
    <t>NFSE 509</t>
  </si>
  <si>
    <t>F.N.C. DE MELO EIRELI</t>
  </si>
  <si>
    <t>NFSE 015</t>
  </si>
  <si>
    <t>PRO-SAÚDE SERVIÇOS MÉDICOS</t>
  </si>
  <si>
    <t>NFSE 016</t>
  </si>
  <si>
    <t>NFSE 066</t>
  </si>
  <si>
    <t>NFSE 071</t>
  </si>
  <si>
    <t>1.3. Encargos/Benefícios</t>
  </si>
  <si>
    <t>FGTS S FL PGTO 09/2019</t>
  </si>
  <si>
    <t>FGTS</t>
  </si>
  <si>
    <t>GUIA FGTS</t>
  </si>
  <si>
    <t>FGTS S FL PGTO 10/2019</t>
  </si>
  <si>
    <t>FGTS RESCISÃO MARIA DE FATIMA SANTOS SOUSA</t>
  </si>
  <si>
    <t>FGTS RESCISORIO</t>
  </si>
  <si>
    <t>PIS S FL PGTO 12/2019</t>
  </si>
  <si>
    <t xml:space="preserve">DARF </t>
  </si>
  <si>
    <t>DARF</t>
  </si>
  <si>
    <t>FGTS S FL 12/2019</t>
  </si>
  <si>
    <t>GPS S FL PGTO 12/2019</t>
  </si>
  <si>
    <t xml:space="preserve">GUIA </t>
  </si>
  <si>
    <t>GUIA GPS</t>
  </si>
  <si>
    <t>PIS S FL PGTO 09/2019</t>
  </si>
  <si>
    <t>PIS S FL PGTO 10/2019</t>
  </si>
  <si>
    <t>IRRF FL PGTO 10/2019</t>
  </si>
  <si>
    <t>2. Mat/Med</t>
  </si>
  <si>
    <t>2.1. Medicamentos</t>
  </si>
  <si>
    <t>SUPERMEDICA DIST HOSPITALAR EIRELI</t>
  </si>
  <si>
    <t>NF 71839</t>
  </si>
  <si>
    <t>RT COMERCIO DE REFRGERAÇAO LTDA EPP</t>
  </si>
  <si>
    <t>NF 10190</t>
  </si>
  <si>
    <t>NF 70642</t>
  </si>
  <si>
    <t>NF 66764</t>
  </si>
  <si>
    <t>NF 67225</t>
  </si>
  <si>
    <t>MEDICAL SUTURE COM DE MATERIAL HOSPITAL LTDA</t>
  </si>
  <si>
    <t>NF 68237</t>
  </si>
  <si>
    <t>RIAADE SUPRIMENTOS MEDICOS LTDA</t>
  </si>
  <si>
    <t>NF 117302</t>
  </si>
  <si>
    <t>SULMEDIC COMERCIO DE MEDICAMENTOS EIRELI</t>
  </si>
  <si>
    <t>NF 75350</t>
  </si>
  <si>
    <t>MCW PRODUTOS MEDICOS E HOSPITALARES LTDA</t>
  </si>
  <si>
    <t>NF 306547</t>
  </si>
  <si>
    <t>BIO INFINITY TECNOLOGIA HOSPITALAR EIRELI ME</t>
  </si>
  <si>
    <t>NF 4654</t>
  </si>
  <si>
    <t>HALEX STAR FARMACEUTICA S A</t>
  </si>
  <si>
    <t>NF 315339</t>
  </si>
  <si>
    <t>GO MED DISTR DE MEDICAMENTOS LTDA</t>
  </si>
  <si>
    <t>NF 9746</t>
  </si>
  <si>
    <t>MED VITTA COM. DE APOIO</t>
  </si>
  <si>
    <t>NF 8930</t>
  </si>
  <si>
    <t>2.2. Materais Hospitalares</t>
  </si>
  <si>
    <t>2.3 Gases Medicinais</t>
  </si>
  <si>
    <t xml:space="preserve">MERCADÃO DOS PARAFUSOS </t>
  </si>
  <si>
    <t>NF 281</t>
  </si>
  <si>
    <t>3. Materais Diversos</t>
  </si>
  <si>
    <t>3.1. Materiais de Higienização</t>
  </si>
  <si>
    <t>MERCEARIA PREÇO BAIXO - ALDELICIA LOPES CHAVES</t>
  </si>
  <si>
    <t>NF 622</t>
  </si>
  <si>
    <t>NF 627</t>
  </si>
  <si>
    <t>3.2. Materiais / Gêneros Alimentícios</t>
  </si>
  <si>
    <t>NF 620</t>
  </si>
  <si>
    <t>MARIA ODETE F FARIA AZEVEDO ME</t>
  </si>
  <si>
    <t>NF 071</t>
  </si>
  <si>
    <t>VANDEIR ALVES NOGUEIRA ME</t>
  </si>
  <si>
    <t>NF 368</t>
  </si>
  <si>
    <t>ROGERIO DOS SANTOS ROQUE</t>
  </si>
  <si>
    <t>NF 706</t>
  </si>
  <si>
    <t>NF 617</t>
  </si>
  <si>
    <t>NF 618</t>
  </si>
  <si>
    <t>NF 623</t>
  </si>
  <si>
    <t>NF 621</t>
  </si>
  <si>
    <t>NF 705</t>
  </si>
  <si>
    <t>NF 072</t>
  </si>
  <si>
    <t>NF 625</t>
  </si>
  <si>
    <t>NF 073</t>
  </si>
  <si>
    <t>NF 628</t>
  </si>
  <si>
    <t>NF 626</t>
  </si>
  <si>
    <t>NF 630</t>
  </si>
  <si>
    <t>NF 076</t>
  </si>
  <si>
    <t>NF 077</t>
  </si>
  <si>
    <t>3.3. Material Expediente</t>
  </si>
  <si>
    <t>RUBIANA DE GODOI SILVA EIRELI ME - PAPELARIA TEIXEIRA</t>
  </si>
  <si>
    <t>NF 2555</t>
  </si>
  <si>
    <t>VALDIR DOMINGOS DA SILVA</t>
  </si>
  <si>
    <t>NF 1363</t>
  </si>
  <si>
    <t>NF 1417</t>
  </si>
  <si>
    <t>REINALDO PASCUALOTE JUNIOR</t>
  </si>
  <si>
    <t>NF 182</t>
  </si>
  <si>
    <t xml:space="preserve">RAFAEL NICKSON FERNANDES </t>
  </si>
  <si>
    <t>NFSE 2362</t>
  </si>
  <si>
    <t>3.4. Material Divulgação</t>
  </si>
  <si>
    <t>3.5. Material Permanente</t>
  </si>
  <si>
    <t>3.6. Combustível</t>
  </si>
  <si>
    <t>COMERCIAL DE DERIVADOS DE PETROLEO JOTTAS LTDA</t>
  </si>
  <si>
    <t>NF 23270</t>
  </si>
  <si>
    <t>COMERCIAL DE DERIVADOS DE PETROLEO JOTAS LTDA</t>
  </si>
  <si>
    <t>NF 6778</t>
  </si>
  <si>
    <t>3.7. GLP</t>
  </si>
  <si>
    <t>SMA REVENDEDORA DE GAS LTDA - CISAGAS</t>
  </si>
  <si>
    <t>NF 044</t>
  </si>
  <si>
    <t>NF 045</t>
  </si>
  <si>
    <t>NF 046</t>
  </si>
  <si>
    <t>NF 053</t>
  </si>
  <si>
    <t>3.8. Material de Lavanderia</t>
  </si>
  <si>
    <t>R7 COMERC DE PROD DE HIG EIRELI EPP</t>
  </si>
  <si>
    <t>NF  17687</t>
  </si>
  <si>
    <t>4. Manutenção</t>
  </si>
  <si>
    <t>4.1. Materiais de Manutenção</t>
  </si>
  <si>
    <t xml:space="preserve">GT ATACADO DE PEÇAS </t>
  </si>
  <si>
    <t>NF 148499</t>
  </si>
  <si>
    <t>V. JESUS VIEIRA - EPP</t>
  </si>
  <si>
    <t>NF 1896</t>
  </si>
  <si>
    <t>NOVA FLORESTA COM MAT P C LTDA - CASA CAMPOS</t>
  </si>
  <si>
    <t>NF 2422</t>
  </si>
  <si>
    <t>NF 2748</t>
  </si>
  <si>
    <t>COMERCIO DE TINAS MELO LTDA</t>
  </si>
  <si>
    <t>NF 22023</t>
  </si>
  <si>
    <t>DIAL DISTRIBUIDORA EIRELLI ME</t>
  </si>
  <si>
    <t>NF 9359</t>
  </si>
  <si>
    <t>NF 152459</t>
  </si>
  <si>
    <t>4.2. Serviços de Manutenção</t>
  </si>
  <si>
    <t>NFSE 1764</t>
  </si>
  <si>
    <t>JOAQUIM FERREIRA DOS SANTOS ME</t>
  </si>
  <si>
    <t>NFSE 083</t>
  </si>
  <si>
    <t>NFSE 100</t>
  </si>
  <si>
    <t>5. Seguros / Impostos / Taxas</t>
  </si>
  <si>
    <t>5.1. Seguros (Imóvel e Automóvel)</t>
  </si>
  <si>
    <t>5.2. Taxas e Serviços de Cartório</t>
  </si>
  <si>
    <t>5.3. Taxas Impostos</t>
  </si>
  <si>
    <t>CSRF S NF N. 71502 TELEVIDA COMP 04/2019</t>
  </si>
  <si>
    <t>CSRF S NF N. 37 FABIO COMP 11/2018</t>
  </si>
  <si>
    <t>CSRF S NF N. 45 FABIO COM 01/2019</t>
  </si>
  <si>
    <t>CSRF S NF N. 83 MARTINS COELHO COMP 12/2018</t>
  </si>
  <si>
    <t>CSRF S NFSE COMP 08/2019</t>
  </si>
  <si>
    <t>IR S NFSE COMP 08/2019</t>
  </si>
  <si>
    <t>CSRF S NFSE COMP 09/2019</t>
  </si>
  <si>
    <t>IR S NFSE COMP 09/2019 (Pg PROPORCIONAL AO INFORMADO)</t>
  </si>
  <si>
    <t>IR S NFSE COMP 10/2019</t>
  </si>
  <si>
    <t>CSRF S NFSE COMP 10/2019</t>
  </si>
  <si>
    <t>IR S/ NFSE COMP 11//2019</t>
  </si>
  <si>
    <t>CSRF S NFSE COMP 11/2019</t>
  </si>
  <si>
    <t>IRRF S NF N. 83 MARTINS COLEHO COMP 12/2018</t>
  </si>
  <si>
    <t>CSRF S NF N. 848 SOCRAM COMP 03/2019</t>
  </si>
  <si>
    <t>5.4. Taxas Bancárias</t>
  </si>
  <si>
    <t>BANCO DO BRASIL DOC/TED ELETRÔNICO</t>
  </si>
  <si>
    <t>TARIFAS</t>
  </si>
  <si>
    <t>TARIFA PACOTES SERVIÇOS</t>
  </si>
  <si>
    <t>6. Telefonia</t>
  </si>
  <si>
    <t xml:space="preserve">TELEFONE FIXO OI </t>
  </si>
  <si>
    <t>FATURA</t>
  </si>
  <si>
    <t>FATURA OI</t>
  </si>
  <si>
    <t>7. Água</t>
  </si>
  <si>
    <t>SANEAGO</t>
  </si>
  <si>
    <t>8. Energia Elétrica</t>
  </si>
  <si>
    <t>ENEL - REF MÊS 04/19</t>
  </si>
  <si>
    <t>CONCESSONARIA</t>
  </si>
  <si>
    <t>ENEL REF 05 /19</t>
  </si>
  <si>
    <t>ENEL REF 06/19</t>
  </si>
  <si>
    <t>ENEL -  REF 07/2019</t>
  </si>
  <si>
    <t>ENEL REF 08/19</t>
  </si>
  <si>
    <t>ENEL REF 09/19</t>
  </si>
  <si>
    <t>ENEL REF 10/19</t>
  </si>
  <si>
    <t>ENEL REF 11/19</t>
  </si>
  <si>
    <t>ENEL REF  12/19</t>
  </si>
  <si>
    <t>9. Prestação de Serviços Terceiros</t>
  </si>
  <si>
    <t>PROTEC - FRETE ENTEGA SMA REF NF 145217</t>
  </si>
  <si>
    <t>BOLETO</t>
  </si>
  <si>
    <t>PRO ATIVA CURSOS E RECURSOS HUMANO</t>
  </si>
  <si>
    <t>NFSE 020</t>
  </si>
  <si>
    <t>ORBIS GESTÃO DE TECNOLOGIA EM SAUDE EIRELLI EPP</t>
  </si>
  <si>
    <t>NFSE 1576</t>
  </si>
  <si>
    <t xml:space="preserve">ADM SERVIÇOS E CONSULTORIA LTDA </t>
  </si>
  <si>
    <t>JORDANA CARDOZO MOREIRA BERNARDO ME</t>
  </si>
  <si>
    <t>NFSE 261</t>
  </si>
  <si>
    <t xml:space="preserve">LOCALIZA RENT A CAR </t>
  </si>
  <si>
    <t>NFSE 267</t>
  </si>
  <si>
    <t>GILVAN PEREIRA DE OLIVEIRA</t>
  </si>
  <si>
    <t xml:space="preserve">NFSE 5764080/2 </t>
  </si>
  <si>
    <t>RHAGY SOARES OLIVEIRA</t>
  </si>
  <si>
    <t>NFSE 5764085/2</t>
  </si>
  <si>
    <t>BERTOLDO PEREIRA CHAVES</t>
  </si>
  <si>
    <t>NFSE 026</t>
  </si>
  <si>
    <t>ALLEN DANIEL SOUZA</t>
  </si>
  <si>
    <t>10. Informática</t>
  </si>
  <si>
    <t>ATILA BARU SISTEMAS LTDA</t>
  </si>
  <si>
    <t>NFSE 11392</t>
  </si>
  <si>
    <t>SD DE MEDEIROS LTDA</t>
  </si>
  <si>
    <t>NFSE 17548</t>
  </si>
  <si>
    <t>COMPUSAT INFORMATICA LTDA</t>
  </si>
  <si>
    <t>NF 440</t>
  </si>
  <si>
    <t>TELEVIDA CENTRO ESPECIALIZADO DE TELEDIAGNOSTICO LTDA</t>
  </si>
  <si>
    <t xml:space="preserve">NFSE </t>
  </si>
  <si>
    <t>NFSE</t>
  </si>
  <si>
    <t>11. TOTAL GLOBAL</t>
  </si>
  <si>
    <t>TOTAL DO REPASSE</t>
  </si>
  <si>
    <t>3º PARC REF DEZ2019  (15 º REPASSE)</t>
  </si>
  <si>
    <t xml:space="preserve">TED </t>
  </si>
  <si>
    <t>TED - 104 0794 11433328000118 FMS SMA</t>
  </si>
  <si>
    <t>4º PARC REF DEZ2019 (15 º REPASSE)</t>
  </si>
  <si>
    <t>1,2 e 3/12 PARC REF JUL/2019 E AGO/2019</t>
  </si>
  <si>
    <t>1º PARC REF JAN2020  (16 º REPASSE)</t>
  </si>
  <si>
    <t>12. SALDO DO MÊS ANTERIOR</t>
  </si>
  <si>
    <t>SALDO CONTA DIA 31/12/19</t>
  </si>
  <si>
    <t>SALDO</t>
  </si>
  <si>
    <t>SALDO CONTA MÊS ANTERIOR</t>
  </si>
  <si>
    <t>ESTORNO</t>
  </si>
  <si>
    <t xml:space="preserve">MERCEARIA PREÇO BAIXO REF NF N. </t>
  </si>
  <si>
    <t>APLICAÇÃO FINANCEIRA</t>
  </si>
  <si>
    <t>APLICAÇÃO FINANCEIRA AUTOMATICA</t>
  </si>
  <si>
    <t>SALDO EM CONTA</t>
  </si>
  <si>
    <t>GOIÂNIA (GO),  31 JANEIRO DE 2020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</si>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</sst>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 wrapText="1"/>
    </xf>
    <xf numFmtId="165" fontId="2" fillId="0" borderId="10" xfId="0" applyNumberFormat="1" applyFont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4" fontId="2" fillId="3" borderId="10" xfId="0" applyNumberFormat="1" applyFont="1" applyFill="1" applyBorder="1" applyAlignment="1">
      <alignment horizontal="right" vertical="top"/>
    </xf>
    <xf numFmtId="164" fontId="2" fillId="3" borderId="10" xfId="0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0" borderId="9" xfId="0" applyFont="1" applyBorder="1"/>
    <xf numFmtId="4" fontId="2" fillId="0" borderId="10" xfId="0" applyNumberFormat="1" applyFont="1" applyBorder="1" applyAlignment="1" applyProtection="1">
      <alignment horizontal="right" vertical="top"/>
      <protection locked="0"/>
    </xf>
    <xf numFmtId="164" fontId="2" fillId="4" borderId="10" xfId="0" applyNumberFormat="1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left" vertical="top"/>
    </xf>
    <xf numFmtId="4" fontId="2" fillId="0" borderId="10" xfId="0" applyNumberFormat="1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16" fontId="2" fillId="4" borderId="10" xfId="0" applyNumberFormat="1" applyFont="1" applyFill="1" applyBorder="1" applyAlignment="1">
      <alignment horizontal="left" vertical="top"/>
    </xf>
    <xf numFmtId="0" fontId="2" fillId="3" borderId="9" xfId="0" applyFont="1" applyFill="1" applyBorder="1" applyAlignment="1">
      <alignment vertical="top"/>
    </xf>
    <xf numFmtId="164" fontId="2" fillId="3" borderId="10" xfId="0" applyNumberFormat="1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164" fontId="2" fillId="0" borderId="10" xfId="0" applyNumberFormat="1" applyFont="1" applyBorder="1" applyAlignment="1">
      <alignment horizontal="center" vertical="top"/>
    </xf>
    <xf numFmtId="14" fontId="2" fillId="0" borderId="10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5" fillId="0" borderId="9" xfId="0" applyFont="1" applyBorder="1" applyAlignment="1">
      <alignment vertical="top"/>
    </xf>
    <xf numFmtId="4" fontId="2" fillId="4" borderId="10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vertical="top"/>
    </xf>
    <xf numFmtId="164" fontId="2" fillId="4" borderId="10" xfId="0" applyNumberFormat="1" applyFont="1" applyFill="1" applyBorder="1" applyAlignment="1">
      <alignment horizontal="left" vertical="top"/>
    </xf>
    <xf numFmtId="0" fontId="2" fillId="4" borderId="11" xfId="0" applyFont="1" applyFill="1" applyBorder="1" applyAlignment="1">
      <alignment vertical="top"/>
    </xf>
    <xf numFmtId="0" fontId="5" fillId="0" borderId="9" xfId="0" applyFont="1" applyBorder="1"/>
    <xf numFmtId="0" fontId="4" fillId="0" borderId="0" xfId="0" applyFont="1" applyAlignment="1">
      <alignment vertical="top"/>
    </xf>
    <xf numFmtId="164" fontId="2" fillId="0" borderId="10" xfId="0" applyNumberFormat="1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4" fillId="4" borderId="9" xfId="0" applyFont="1" applyFill="1" applyBorder="1" applyAlignment="1">
      <alignment vertical="top"/>
    </xf>
    <xf numFmtId="4" fontId="4" fillId="4" borderId="10" xfId="0" applyNumberFormat="1" applyFont="1" applyFill="1" applyBorder="1" applyAlignment="1">
      <alignment horizontal="right" vertical="top"/>
    </xf>
    <xf numFmtId="164" fontId="4" fillId="4" borderId="10" xfId="0" applyNumberFormat="1" applyFont="1" applyFill="1" applyBorder="1" applyAlignment="1">
      <alignment horizontal="center" vertical="top"/>
    </xf>
    <xf numFmtId="164" fontId="4" fillId="4" borderId="10" xfId="0" applyNumberFormat="1" applyFont="1" applyFill="1" applyBorder="1" applyAlignment="1">
      <alignment horizontal="left" vertical="top"/>
    </xf>
    <xf numFmtId="0" fontId="4" fillId="4" borderId="11" xfId="0" applyFont="1" applyFill="1" applyBorder="1" applyAlignment="1">
      <alignment vertical="top"/>
    </xf>
    <xf numFmtId="4" fontId="2" fillId="4" borderId="10" xfId="0" applyNumberFormat="1" applyFont="1" applyFill="1" applyBorder="1" applyAlignment="1" applyProtection="1">
      <alignment horizontal="right" vertical="top"/>
      <protection locked="0"/>
    </xf>
    <xf numFmtId="0" fontId="4" fillId="0" borderId="9" xfId="0" applyFont="1" applyBorder="1" applyAlignment="1">
      <alignment vertical="top"/>
    </xf>
    <xf numFmtId="4" fontId="4" fillId="4" borderId="10" xfId="0" applyNumberFormat="1" applyFont="1" applyFill="1" applyBorder="1" applyAlignment="1" applyProtection="1">
      <alignment horizontal="right" vertical="top"/>
      <protection locked="0"/>
    </xf>
    <xf numFmtId="164" fontId="4" fillId="4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4" fontId="3" fillId="3" borderId="10" xfId="0" applyNumberFormat="1" applyFont="1" applyFill="1" applyBorder="1" applyAlignment="1">
      <alignment horizontal="right" vertical="top"/>
    </xf>
    <xf numFmtId="16" fontId="2" fillId="4" borderId="11" xfId="0" applyNumberFormat="1" applyFont="1" applyFill="1" applyBorder="1" applyAlignment="1">
      <alignment horizontal="left" vertical="top"/>
    </xf>
    <xf numFmtId="0" fontId="6" fillId="0" borderId="9" xfId="0" applyFont="1" applyBorder="1" applyAlignment="1">
      <alignment vertical="top"/>
    </xf>
    <xf numFmtId="4" fontId="6" fillId="0" borderId="10" xfId="0" applyNumberFormat="1" applyFont="1" applyBorder="1" applyAlignment="1">
      <alignment horizontal="right" vertical="top"/>
    </xf>
    <xf numFmtId="164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2" fillId="4" borderId="0" xfId="0" applyFont="1" applyFill="1" applyAlignment="1">
      <alignment vertical="top"/>
    </xf>
    <xf numFmtId="43" fontId="2" fillId="0" borderId="10" xfId="1" applyFont="1" applyFill="1" applyBorder="1"/>
    <xf numFmtId="43" fontId="5" fillId="0" borderId="10" xfId="1" applyFont="1" applyFill="1" applyBorder="1"/>
    <xf numFmtId="14" fontId="2" fillId="4" borderId="10" xfId="0" applyNumberFormat="1" applyFont="1" applyFill="1" applyBorder="1" applyAlignment="1">
      <alignment horizontal="left" vertical="top"/>
    </xf>
    <xf numFmtId="4" fontId="2" fillId="0" borderId="10" xfId="0" applyNumberFormat="1" applyFont="1" applyBorder="1"/>
    <xf numFmtId="0" fontId="2" fillId="0" borderId="9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right" vertical="top"/>
    </xf>
    <xf numFmtId="164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/>
    </xf>
    <xf numFmtId="4" fontId="3" fillId="2" borderId="10" xfId="0" applyNumberFormat="1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left" vertical="top"/>
    </xf>
    <xf numFmtId="165" fontId="2" fillId="4" borderId="10" xfId="0" applyNumberFormat="1" applyFont="1" applyFill="1" applyBorder="1" applyAlignment="1">
      <alignment horizontal="right" vertical="top"/>
    </xf>
    <xf numFmtId="0" fontId="4" fillId="4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right" vertical="top"/>
    </xf>
    <xf numFmtId="4" fontId="6" fillId="0" borderId="10" xfId="0" applyNumberFormat="1" applyFont="1" applyBorder="1" applyAlignment="1" applyProtection="1">
      <alignment horizontal="right" vertical="top"/>
      <protection locked="0"/>
    </xf>
    <xf numFmtId="0" fontId="2" fillId="0" borderId="10" xfId="0" applyFont="1" applyBorder="1" applyAlignment="1">
      <alignment horizontal="right"/>
    </xf>
    <xf numFmtId="4" fontId="6" fillId="4" borderId="10" xfId="0" applyNumberFormat="1" applyFont="1" applyFill="1" applyBorder="1" applyAlignment="1">
      <alignment horizontal="right" vertical="top"/>
    </xf>
    <xf numFmtId="0" fontId="3" fillId="4" borderId="10" xfId="0" applyFont="1" applyFill="1" applyBorder="1" applyAlignment="1">
      <alignment horizontal="left" vertical="top" wrapText="1"/>
    </xf>
    <xf numFmtId="4" fontId="3" fillId="4" borderId="10" xfId="0" applyNumberFormat="1" applyFont="1" applyFill="1" applyBorder="1" applyAlignment="1">
      <alignment horizontal="right" vertical="top"/>
    </xf>
    <xf numFmtId="164" fontId="3" fillId="4" borderId="10" xfId="0" applyNumberFormat="1" applyFont="1" applyFill="1" applyBorder="1" applyAlignment="1">
      <alignment horizontal="center" vertical="top" wrapText="1"/>
    </xf>
    <xf numFmtId="4" fontId="2" fillId="0" borderId="10" xfId="0" applyNumberFormat="1" applyFont="1" applyBorder="1" applyAlignment="1">
      <alignment vertical="top"/>
    </xf>
    <xf numFmtId="0" fontId="3" fillId="2" borderId="12" xfId="0" applyFont="1" applyFill="1" applyBorder="1" applyAlignment="1">
      <alignment horizontal="center" vertical="top"/>
    </xf>
    <xf numFmtId="4" fontId="3" fillId="2" borderId="13" xfId="0" applyNumberFormat="1" applyFont="1" applyFill="1" applyBorder="1" applyAlignment="1" applyProtection="1">
      <alignment horizontal="center" vertical="top"/>
      <protection locked="0"/>
    </xf>
    <xf numFmtId="164" fontId="3" fillId="2" borderId="13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14" fontId="2" fillId="0" borderId="9" xfId="0" applyNumberFormat="1" applyFont="1" applyBorder="1" applyAlignment="1">
      <alignment horizontal="left"/>
    </xf>
    <xf numFmtId="0" fontId="2" fillId="0" borderId="11" xfId="0" applyFont="1" applyBorder="1"/>
    <xf numFmtId="0" fontId="3" fillId="4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4" fontId="3" fillId="2" borderId="16" xfId="0" applyNumberFormat="1" applyFont="1" applyFill="1" applyBorder="1" applyAlignment="1">
      <alignment horizontal="right" vertical="top"/>
    </xf>
    <xf numFmtId="164" fontId="2" fillId="2" borderId="16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rl/OneDrive/Documentos/Trabalho/1_INST_ALCANCE/1_SAOMIGUELDOARAGUAIA/HSMA/2_PRESTA&#199;&#195;O_DE_CONTAS/01_Janeiro_20/PRESTA&#199;&#195;O%20DE%20CONTAS_HM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JANEIRO 2020"/>
      <sheetName val="Rel_NF_PAGAS"/>
      <sheetName val="Rel_NF_pagasNOV"/>
      <sheetName val="Planilh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84">
          <cell r="B184">
            <v>76815.480000000098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3A25-B336-478D-85BB-5966027F6AEA}">
  <dimension ref="A1:F217"/>
  <sheetViews>
    <sheetView tabSelected="1" zoomScaleNormal="100" workbookViewId="0">
      <selection activeCell="H13" sqref="H13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44.5546875" style="1" customWidth="1"/>
    <col min="6" max="6" width="0.44140625" style="1" hidden="1" customWidth="1"/>
    <col min="7" max="16384" width="8.6640625" style="1"/>
  </cols>
  <sheetData>
    <row r="1" spans="1:5" ht="13.95" customHeight="1" x14ac:dyDescent="0.3">
      <c r="A1" s="5" t="s">
        <v>0</v>
      </c>
      <c r="B1" s="6"/>
      <c r="C1" s="7"/>
      <c r="D1" s="8"/>
      <c r="E1" s="9"/>
    </row>
    <row r="2" spans="1:5" ht="13.95" customHeight="1" x14ac:dyDescent="0.3">
      <c r="A2" s="10" t="s">
        <v>1</v>
      </c>
      <c r="E2" s="11"/>
    </row>
    <row r="3" spans="1:5" ht="13.95" customHeight="1" x14ac:dyDescent="0.3">
      <c r="A3" s="10"/>
      <c r="E3" s="11"/>
    </row>
    <row r="4" spans="1:5" ht="13.95" customHeight="1" x14ac:dyDescent="0.3">
      <c r="A4" s="12" t="s">
        <v>2</v>
      </c>
      <c r="B4" s="13"/>
      <c r="C4" s="13"/>
      <c r="D4" s="13"/>
      <c r="E4" s="14"/>
    </row>
    <row r="5" spans="1:5" ht="13.95" customHeight="1" thickBot="1" x14ac:dyDescent="0.35">
      <c r="A5" s="10"/>
      <c r="B5" s="97"/>
      <c r="C5" s="98"/>
      <c r="D5" s="99"/>
      <c r="E5" s="11"/>
    </row>
    <row r="6" spans="1:5" ht="13.95" customHeight="1" x14ac:dyDescent="0.3">
      <c r="A6" s="119" t="s">
        <v>3</v>
      </c>
      <c r="B6" s="120" t="s">
        <v>4</v>
      </c>
      <c r="C6" s="121" t="s">
        <v>5</v>
      </c>
      <c r="D6" s="122" t="s">
        <v>6</v>
      </c>
      <c r="E6" s="123" t="s">
        <v>7</v>
      </c>
    </row>
    <row r="7" spans="1:5" ht="13.95" customHeight="1" x14ac:dyDescent="0.3">
      <c r="A7" s="124" t="s">
        <v>8</v>
      </c>
      <c r="B7" s="105">
        <f>SUM(B8,B18,B36)</f>
        <v>296810.11</v>
      </c>
      <c r="C7" s="104"/>
      <c r="D7" s="106"/>
      <c r="E7" s="125"/>
    </row>
    <row r="8" spans="1:5" ht="13.95" customHeight="1" x14ac:dyDescent="0.3">
      <c r="A8" s="34" t="s">
        <v>9</v>
      </c>
      <c r="B8" s="20">
        <f>SUM(B9:B17)</f>
        <v>85116.559999999983</v>
      </c>
      <c r="C8" s="35"/>
      <c r="D8" s="36"/>
      <c r="E8" s="37"/>
    </row>
    <row r="9" spans="1:5" ht="13.95" customHeight="1" x14ac:dyDescent="0.3">
      <c r="A9" s="15" t="s">
        <v>10</v>
      </c>
      <c r="B9" s="16">
        <v>76043.73</v>
      </c>
      <c r="C9" s="17">
        <v>43854</v>
      </c>
      <c r="D9" s="31" t="s">
        <v>11</v>
      </c>
      <c r="E9" s="18" t="s">
        <v>10</v>
      </c>
    </row>
    <row r="10" spans="1:5" ht="13.95" customHeight="1" x14ac:dyDescent="0.3">
      <c r="A10" s="15" t="s">
        <v>12</v>
      </c>
      <c r="B10" s="16">
        <v>516.63</v>
      </c>
      <c r="C10" s="17">
        <v>43832</v>
      </c>
      <c r="D10" s="31" t="s">
        <v>11</v>
      </c>
      <c r="E10" s="18" t="s">
        <v>12</v>
      </c>
    </row>
    <row r="11" spans="1:5" ht="13.95" customHeight="1" x14ac:dyDescent="0.3">
      <c r="A11" s="15" t="s">
        <v>13</v>
      </c>
      <c r="B11" s="16">
        <v>792.76</v>
      </c>
      <c r="C11" s="17">
        <v>43832</v>
      </c>
      <c r="D11" s="31" t="s">
        <v>11</v>
      </c>
      <c r="E11" s="18" t="s">
        <v>13</v>
      </c>
    </row>
    <row r="12" spans="1:5" ht="13.95" customHeight="1" x14ac:dyDescent="0.3">
      <c r="A12" s="15" t="s">
        <v>14</v>
      </c>
      <c r="B12" s="16">
        <v>955.09</v>
      </c>
      <c r="C12" s="17">
        <v>43832</v>
      </c>
      <c r="D12" s="31" t="s">
        <v>11</v>
      </c>
      <c r="E12" s="18" t="s">
        <v>14</v>
      </c>
    </row>
    <row r="13" spans="1:5" ht="13.95" customHeight="1" x14ac:dyDescent="0.3">
      <c r="A13" s="15" t="s">
        <v>15</v>
      </c>
      <c r="B13" s="16">
        <v>633.09</v>
      </c>
      <c r="C13" s="17">
        <v>43832</v>
      </c>
      <c r="D13" s="31" t="s">
        <v>11</v>
      </c>
      <c r="E13" s="18" t="s">
        <v>15</v>
      </c>
    </row>
    <row r="14" spans="1:5" ht="13.95" customHeight="1" x14ac:dyDescent="0.3">
      <c r="A14" s="15" t="s">
        <v>16</v>
      </c>
      <c r="B14" s="16">
        <v>79.22</v>
      </c>
      <c r="C14" s="17">
        <v>43832</v>
      </c>
      <c r="D14" s="31" t="s">
        <v>11</v>
      </c>
      <c r="E14" s="18" t="s">
        <v>16</v>
      </c>
    </row>
    <row r="15" spans="1:5" ht="13.95" customHeight="1" x14ac:dyDescent="0.3">
      <c r="A15" s="15" t="s">
        <v>17</v>
      </c>
      <c r="B15" s="16">
        <v>1955.09</v>
      </c>
      <c r="C15" s="17">
        <v>43838</v>
      </c>
      <c r="D15" s="31" t="s">
        <v>11</v>
      </c>
      <c r="E15" s="18" t="s">
        <v>17</v>
      </c>
    </row>
    <row r="16" spans="1:5" ht="13.95" customHeight="1" x14ac:dyDescent="0.3">
      <c r="A16" s="15" t="s">
        <v>18</v>
      </c>
      <c r="B16" s="16">
        <v>4140.95</v>
      </c>
      <c r="C16" s="17">
        <v>43847</v>
      </c>
      <c r="D16" s="31" t="s">
        <v>11</v>
      </c>
      <c r="E16" s="18" t="s">
        <v>18</v>
      </c>
    </row>
    <row r="17" spans="1:5" ht="13.95" customHeight="1" x14ac:dyDescent="0.3">
      <c r="A17" s="15"/>
      <c r="B17" s="107"/>
      <c r="C17" s="17"/>
      <c r="D17" s="31"/>
      <c r="E17" s="18"/>
    </row>
    <row r="18" spans="1:5" ht="13.95" customHeight="1" x14ac:dyDescent="0.3">
      <c r="A18" s="19" t="s">
        <v>19</v>
      </c>
      <c r="B18" s="20">
        <f>SUM(B19:B35)</f>
        <v>148023.18000000002</v>
      </c>
      <c r="C18" s="21"/>
      <c r="D18" s="22"/>
      <c r="E18" s="23"/>
    </row>
    <row r="19" spans="1:5" ht="13.95" customHeight="1" x14ac:dyDescent="0.3">
      <c r="A19" s="75" t="s">
        <v>20</v>
      </c>
      <c r="B19" s="30">
        <v>2580.14</v>
      </c>
      <c r="C19" s="76">
        <v>43854</v>
      </c>
      <c r="D19" s="77" t="s">
        <v>21</v>
      </c>
      <c r="E19" s="78" t="s">
        <v>22</v>
      </c>
    </row>
    <row r="20" spans="1:5" ht="13.95" customHeight="1" x14ac:dyDescent="0.3">
      <c r="A20" s="75" t="s">
        <v>23</v>
      </c>
      <c r="B20" s="30">
        <v>12129.68</v>
      </c>
      <c r="C20" s="76">
        <v>43832</v>
      </c>
      <c r="D20" s="77" t="s">
        <v>11</v>
      </c>
      <c r="E20" s="78" t="s">
        <v>24</v>
      </c>
    </row>
    <row r="21" spans="1:5" ht="13.95" customHeight="1" x14ac:dyDescent="0.3">
      <c r="A21" s="75" t="s">
        <v>25</v>
      </c>
      <c r="B21" s="30">
        <v>13200</v>
      </c>
      <c r="C21" s="76">
        <v>43840</v>
      </c>
      <c r="D21" s="77" t="s">
        <v>11</v>
      </c>
      <c r="E21" s="78" t="s">
        <v>26</v>
      </c>
    </row>
    <row r="22" spans="1:5" ht="13.95" customHeight="1" x14ac:dyDescent="0.3">
      <c r="A22" s="75" t="s">
        <v>27</v>
      </c>
      <c r="B22" s="30">
        <v>8176.5</v>
      </c>
      <c r="C22" s="76">
        <v>43832</v>
      </c>
      <c r="D22" s="77" t="s">
        <v>11</v>
      </c>
      <c r="E22" s="78" t="s">
        <v>28</v>
      </c>
    </row>
    <row r="23" spans="1:5" ht="13.95" customHeight="1" x14ac:dyDescent="0.3">
      <c r="A23" s="75" t="s">
        <v>29</v>
      </c>
      <c r="B23" s="30">
        <v>3037.69</v>
      </c>
      <c r="C23" s="76">
        <v>43832</v>
      </c>
      <c r="D23" s="77" t="s">
        <v>21</v>
      </c>
      <c r="E23" s="78" t="s">
        <v>30</v>
      </c>
    </row>
    <row r="24" spans="1:5" ht="13.95" customHeight="1" x14ac:dyDescent="0.3">
      <c r="A24" s="75" t="s">
        <v>29</v>
      </c>
      <c r="B24" s="30">
        <v>3037.69</v>
      </c>
      <c r="C24" s="76">
        <v>43854</v>
      </c>
      <c r="D24" s="77" t="s">
        <v>11</v>
      </c>
      <c r="E24" s="78" t="s">
        <v>31</v>
      </c>
    </row>
    <row r="25" spans="1:5" ht="13.95" customHeight="1" x14ac:dyDescent="0.3">
      <c r="A25" s="75" t="s">
        <v>23</v>
      </c>
      <c r="B25" s="30">
        <v>11345.96</v>
      </c>
      <c r="C25" s="76">
        <v>43854</v>
      </c>
      <c r="D25" s="77" t="s">
        <v>11</v>
      </c>
      <c r="E25" s="78" t="s">
        <v>32</v>
      </c>
    </row>
    <row r="26" spans="1:5" ht="13.95" customHeight="1" x14ac:dyDescent="0.3">
      <c r="A26" s="75" t="s">
        <v>27</v>
      </c>
      <c r="B26" s="30">
        <v>7377.02</v>
      </c>
      <c r="C26" s="76">
        <v>43854</v>
      </c>
      <c r="D26" s="77" t="s">
        <v>11</v>
      </c>
      <c r="E26" s="78" t="s">
        <v>33</v>
      </c>
    </row>
    <row r="27" spans="1:5" ht="13.95" customHeight="1" x14ac:dyDescent="0.3">
      <c r="A27" s="24" t="s">
        <v>34</v>
      </c>
      <c r="B27" s="30">
        <v>9300</v>
      </c>
      <c r="C27" s="76">
        <v>43854</v>
      </c>
      <c r="D27" s="77" t="s">
        <v>21</v>
      </c>
      <c r="E27" s="78" t="s">
        <v>35</v>
      </c>
    </row>
    <row r="28" spans="1:5" ht="13.95" customHeight="1" x14ac:dyDescent="0.3">
      <c r="A28" s="24" t="s">
        <v>36</v>
      </c>
      <c r="B28" s="25">
        <v>4223.25</v>
      </c>
      <c r="C28" s="26">
        <v>43854</v>
      </c>
      <c r="D28" s="27" t="s">
        <v>11</v>
      </c>
      <c r="E28" s="28" t="s">
        <v>37</v>
      </c>
    </row>
    <row r="29" spans="1:5" ht="13.95" customHeight="1" x14ac:dyDescent="0.3">
      <c r="A29" s="24" t="s">
        <v>38</v>
      </c>
      <c r="B29" s="30">
        <v>1956.6</v>
      </c>
      <c r="C29" s="76">
        <v>43854</v>
      </c>
      <c r="D29" s="77" t="s">
        <v>11</v>
      </c>
      <c r="E29" s="78" t="s">
        <v>39</v>
      </c>
    </row>
    <row r="30" spans="1:5" ht="13.95" customHeight="1" x14ac:dyDescent="0.3">
      <c r="A30" s="29" t="s">
        <v>40</v>
      </c>
      <c r="B30" s="25">
        <v>9854.25</v>
      </c>
      <c r="C30" s="26">
        <v>43854</v>
      </c>
      <c r="D30" s="27" t="s">
        <v>11</v>
      </c>
      <c r="E30" s="28" t="s">
        <v>33</v>
      </c>
    </row>
    <row r="31" spans="1:5" ht="13.95" customHeight="1" x14ac:dyDescent="0.3">
      <c r="A31" s="24" t="s">
        <v>38</v>
      </c>
      <c r="B31" s="25">
        <v>8804.7000000000007</v>
      </c>
      <c r="C31" s="26">
        <v>43854</v>
      </c>
      <c r="D31" s="27" t="s">
        <v>11</v>
      </c>
      <c r="E31" s="28" t="s">
        <v>41</v>
      </c>
    </row>
    <row r="32" spans="1:5" ht="13.95" customHeight="1" x14ac:dyDescent="0.3">
      <c r="A32" s="29" t="s">
        <v>40</v>
      </c>
      <c r="B32" s="25">
        <v>40777.82</v>
      </c>
      <c r="C32" s="26">
        <v>43854</v>
      </c>
      <c r="D32" s="27" t="s">
        <v>11</v>
      </c>
      <c r="E32" s="28" t="s">
        <v>42</v>
      </c>
    </row>
    <row r="33" spans="1:5" ht="13.95" customHeight="1" x14ac:dyDescent="0.3">
      <c r="A33" s="75" t="s">
        <v>23</v>
      </c>
      <c r="B33" s="25">
        <v>3521.88</v>
      </c>
      <c r="C33" s="26">
        <v>43858</v>
      </c>
      <c r="D33" s="27" t="s">
        <v>11</v>
      </c>
      <c r="E33" s="28" t="s">
        <v>43</v>
      </c>
    </row>
    <row r="34" spans="1:5" ht="13.95" customHeight="1" x14ac:dyDescent="0.3">
      <c r="A34" s="75" t="s">
        <v>25</v>
      </c>
      <c r="B34" s="25">
        <v>8700</v>
      </c>
      <c r="C34" s="26">
        <v>43861</v>
      </c>
      <c r="D34" s="27" t="s">
        <v>11</v>
      </c>
      <c r="E34" s="28" t="s">
        <v>39</v>
      </c>
    </row>
    <row r="35" spans="1:5" ht="13.95" customHeight="1" x14ac:dyDescent="0.3">
      <c r="A35" s="29"/>
      <c r="B35" s="58"/>
      <c r="C35" s="53"/>
      <c r="D35" s="108"/>
      <c r="E35" s="69"/>
    </row>
    <row r="36" spans="1:5" ht="13.95" customHeight="1" x14ac:dyDescent="0.3">
      <c r="A36" s="19" t="s">
        <v>44</v>
      </c>
      <c r="B36" s="20">
        <f>SUM(B37:B45)</f>
        <v>63670.37</v>
      </c>
      <c r="C36" s="21"/>
      <c r="D36" s="22"/>
      <c r="E36" s="23"/>
    </row>
    <row r="37" spans="1:5" ht="13.95" customHeight="1" x14ac:dyDescent="0.3">
      <c r="A37" s="47" t="s">
        <v>45</v>
      </c>
      <c r="B37" s="30">
        <v>7904.44</v>
      </c>
      <c r="C37" s="17">
        <v>43846</v>
      </c>
      <c r="D37" s="31" t="s">
        <v>46</v>
      </c>
      <c r="E37" s="18" t="s">
        <v>47</v>
      </c>
    </row>
    <row r="38" spans="1:5" ht="13.95" customHeight="1" x14ac:dyDescent="0.3">
      <c r="A38" s="24" t="s">
        <v>48</v>
      </c>
      <c r="B38" s="30">
        <v>7217.49</v>
      </c>
      <c r="C38" s="17">
        <v>43846</v>
      </c>
      <c r="D38" s="31" t="s">
        <v>46</v>
      </c>
      <c r="E38" s="18" t="s">
        <v>47</v>
      </c>
    </row>
    <row r="39" spans="1:5" ht="13.95" customHeight="1" x14ac:dyDescent="0.3">
      <c r="A39" s="24" t="s">
        <v>49</v>
      </c>
      <c r="B39" s="30">
        <v>1034.27</v>
      </c>
      <c r="C39" s="17">
        <v>43847</v>
      </c>
      <c r="D39" s="31" t="s">
        <v>46</v>
      </c>
      <c r="E39" s="18" t="s">
        <v>50</v>
      </c>
    </row>
    <row r="40" spans="1:5" ht="13.95" customHeight="1" x14ac:dyDescent="0.3">
      <c r="A40" s="24" t="s">
        <v>51</v>
      </c>
      <c r="B40" s="30">
        <v>1517.88</v>
      </c>
      <c r="C40" s="17">
        <v>43854</v>
      </c>
      <c r="D40" s="31" t="s">
        <v>52</v>
      </c>
      <c r="E40" s="18" t="s">
        <v>53</v>
      </c>
    </row>
    <row r="41" spans="1:5" ht="13.95" customHeight="1" x14ac:dyDescent="0.3">
      <c r="A41" s="24" t="s">
        <v>54</v>
      </c>
      <c r="B41" s="30">
        <v>10516.78</v>
      </c>
      <c r="C41" s="17">
        <v>43854</v>
      </c>
      <c r="D41" s="31" t="s">
        <v>46</v>
      </c>
      <c r="E41" s="18" t="s">
        <v>46</v>
      </c>
    </row>
    <row r="42" spans="1:5" ht="13.95" customHeight="1" x14ac:dyDescent="0.3">
      <c r="A42" s="24" t="s">
        <v>55</v>
      </c>
      <c r="B42" s="30">
        <v>30822.28</v>
      </c>
      <c r="C42" s="17">
        <v>43858</v>
      </c>
      <c r="D42" s="31" t="s">
        <v>56</v>
      </c>
      <c r="E42" s="18" t="s">
        <v>57</v>
      </c>
    </row>
    <row r="43" spans="1:5" ht="13.95" customHeight="1" x14ac:dyDescent="0.3">
      <c r="A43" s="47" t="s">
        <v>58</v>
      </c>
      <c r="B43" s="30">
        <v>1074.05</v>
      </c>
      <c r="C43" s="17">
        <v>43860</v>
      </c>
      <c r="D43" s="31" t="s">
        <v>52</v>
      </c>
      <c r="E43" s="18" t="s">
        <v>53</v>
      </c>
    </row>
    <row r="44" spans="1:5" ht="13.95" customHeight="1" x14ac:dyDescent="0.3">
      <c r="A44" s="24" t="s">
        <v>59</v>
      </c>
      <c r="B44" s="30">
        <v>982.03</v>
      </c>
      <c r="C44" s="17">
        <v>43860</v>
      </c>
      <c r="D44" s="31" t="s">
        <v>52</v>
      </c>
      <c r="E44" s="18" t="s">
        <v>53</v>
      </c>
    </row>
    <row r="45" spans="1:5" ht="13.95" customHeight="1" x14ac:dyDescent="0.3">
      <c r="A45" s="24" t="s">
        <v>60</v>
      </c>
      <c r="B45" s="30">
        <v>2601.15</v>
      </c>
      <c r="C45" s="17">
        <v>43860</v>
      </c>
      <c r="D45" s="31" t="s">
        <v>52</v>
      </c>
      <c r="E45" s="18" t="s">
        <v>53</v>
      </c>
    </row>
    <row r="46" spans="1:5" ht="13.95" customHeight="1" x14ac:dyDescent="0.3">
      <c r="A46" s="24"/>
      <c r="B46" s="30"/>
      <c r="C46" s="17"/>
      <c r="D46" s="31"/>
      <c r="E46" s="18"/>
    </row>
    <row r="47" spans="1:5" ht="13.95" customHeight="1" x14ac:dyDescent="0.3">
      <c r="A47" s="126" t="s">
        <v>61</v>
      </c>
      <c r="B47" s="105">
        <f>SUM(B48,B63,B65)</f>
        <v>33707.839999999997</v>
      </c>
      <c r="C47" s="110"/>
      <c r="D47" s="109"/>
      <c r="E47" s="127"/>
    </row>
    <row r="48" spans="1:5" ht="13.95" customHeight="1" x14ac:dyDescent="0.3">
      <c r="A48" s="34" t="s">
        <v>62</v>
      </c>
      <c r="B48" s="20">
        <f>SUM(B49:B62)</f>
        <v>27739.839999999997</v>
      </c>
      <c r="C48" s="35"/>
      <c r="D48" s="36"/>
      <c r="E48" s="37"/>
    </row>
    <row r="49" spans="1:5" ht="13.95" customHeight="1" x14ac:dyDescent="0.3">
      <c r="A49" s="32" t="s">
        <v>63</v>
      </c>
      <c r="B49" s="30">
        <v>891.96</v>
      </c>
      <c r="C49" s="26">
        <v>43833</v>
      </c>
      <c r="D49" s="33" t="s">
        <v>11</v>
      </c>
      <c r="E49" s="28" t="s">
        <v>64</v>
      </c>
    </row>
    <row r="50" spans="1:5" ht="13.95" customHeight="1" x14ac:dyDescent="0.3">
      <c r="A50" s="47" t="s">
        <v>65</v>
      </c>
      <c r="B50" s="30">
        <v>805.97</v>
      </c>
      <c r="C50" s="26">
        <v>43840</v>
      </c>
      <c r="D50" s="27" t="s">
        <v>11</v>
      </c>
      <c r="E50" s="28" t="s">
        <v>66</v>
      </c>
    </row>
    <row r="51" spans="1:5" ht="13.95" customHeight="1" x14ac:dyDescent="0.3">
      <c r="A51" s="32" t="s">
        <v>63</v>
      </c>
      <c r="B51" s="30">
        <v>7026.31</v>
      </c>
      <c r="C51" s="26">
        <v>43850</v>
      </c>
      <c r="D51" s="27" t="s">
        <v>21</v>
      </c>
      <c r="E51" s="28" t="s">
        <v>67</v>
      </c>
    </row>
    <row r="52" spans="1:5" ht="13.95" customHeight="1" x14ac:dyDescent="0.3">
      <c r="A52" s="32" t="s">
        <v>63</v>
      </c>
      <c r="B52" s="30">
        <v>5132.1499999999996</v>
      </c>
      <c r="C52" s="26">
        <v>43850</v>
      </c>
      <c r="D52" s="27" t="s">
        <v>21</v>
      </c>
      <c r="E52" s="28" t="s">
        <v>68</v>
      </c>
    </row>
    <row r="53" spans="1:5" ht="13.95" customHeight="1" x14ac:dyDescent="0.3">
      <c r="A53" s="32" t="s">
        <v>63</v>
      </c>
      <c r="B53" s="30">
        <v>1523.17</v>
      </c>
      <c r="C53" s="26">
        <v>43850</v>
      </c>
      <c r="D53" s="27" t="s">
        <v>21</v>
      </c>
      <c r="E53" s="28" t="s">
        <v>69</v>
      </c>
    </row>
    <row r="54" spans="1:5" ht="13.95" customHeight="1" x14ac:dyDescent="0.3">
      <c r="A54" s="24" t="s">
        <v>70</v>
      </c>
      <c r="B54" s="30">
        <v>945</v>
      </c>
      <c r="C54" s="26">
        <v>43851</v>
      </c>
      <c r="D54" s="27" t="s">
        <v>11</v>
      </c>
      <c r="E54" s="28" t="s">
        <v>71</v>
      </c>
    </row>
    <row r="55" spans="1:5" ht="13.95" customHeight="1" x14ac:dyDescent="0.3">
      <c r="A55" s="47" t="s">
        <v>72</v>
      </c>
      <c r="B55" s="30">
        <v>1047</v>
      </c>
      <c r="C55" s="26">
        <v>43852</v>
      </c>
      <c r="D55" s="27" t="s">
        <v>21</v>
      </c>
      <c r="E55" s="28" t="s">
        <v>73</v>
      </c>
    </row>
    <row r="56" spans="1:5" ht="13.95" customHeight="1" x14ac:dyDescent="0.3">
      <c r="A56" s="24" t="s">
        <v>74</v>
      </c>
      <c r="B56" s="30">
        <v>2436.6</v>
      </c>
      <c r="C56" s="26">
        <v>43852</v>
      </c>
      <c r="D56" s="27" t="s">
        <v>21</v>
      </c>
      <c r="E56" s="28" t="s">
        <v>75</v>
      </c>
    </row>
    <row r="57" spans="1:5" ht="13.95" customHeight="1" x14ac:dyDescent="0.3">
      <c r="A57" s="24" t="s">
        <v>76</v>
      </c>
      <c r="B57" s="30">
        <v>2440.75</v>
      </c>
      <c r="C57" s="26">
        <v>43852</v>
      </c>
      <c r="D57" s="27" t="s">
        <v>21</v>
      </c>
      <c r="E57" s="28" t="s">
        <v>77</v>
      </c>
    </row>
    <row r="58" spans="1:5" ht="13.95" customHeight="1" x14ac:dyDescent="0.3">
      <c r="A58" s="24" t="s">
        <v>78</v>
      </c>
      <c r="B58" s="30">
        <v>663.65</v>
      </c>
      <c r="C58" s="26">
        <v>43852</v>
      </c>
      <c r="D58" s="27" t="s">
        <v>11</v>
      </c>
      <c r="E58" s="28" t="s">
        <v>79</v>
      </c>
    </row>
    <row r="59" spans="1:5" ht="13.95" customHeight="1" x14ac:dyDescent="0.3">
      <c r="A59" s="47" t="s">
        <v>80</v>
      </c>
      <c r="B59" s="30">
        <v>1764.7</v>
      </c>
      <c r="C59" s="26">
        <v>43854</v>
      </c>
      <c r="D59" s="27" t="s">
        <v>21</v>
      </c>
      <c r="E59" s="28" t="s">
        <v>81</v>
      </c>
    </row>
    <row r="60" spans="1:5" ht="13.95" customHeight="1" x14ac:dyDescent="0.3">
      <c r="A60" s="44" t="s">
        <v>82</v>
      </c>
      <c r="B60" s="30">
        <v>2639.35</v>
      </c>
      <c r="C60" s="26">
        <v>43854</v>
      </c>
      <c r="D60" s="27" t="s">
        <v>11</v>
      </c>
      <c r="E60" s="28" t="s">
        <v>83</v>
      </c>
    </row>
    <row r="61" spans="1:5" ht="13.95" customHeight="1" x14ac:dyDescent="0.3">
      <c r="A61" s="47" t="s">
        <v>84</v>
      </c>
      <c r="B61" s="30">
        <v>423.23</v>
      </c>
      <c r="C61" s="26">
        <v>43858</v>
      </c>
      <c r="D61" s="27" t="s">
        <v>21</v>
      </c>
      <c r="E61" s="28" t="s">
        <v>85</v>
      </c>
    </row>
    <row r="62" spans="1:5" ht="13.95" customHeight="1" x14ac:dyDescent="0.3">
      <c r="A62" s="51"/>
      <c r="B62" s="52"/>
      <c r="C62" s="53"/>
      <c r="D62" s="108"/>
      <c r="E62" s="69"/>
    </row>
    <row r="63" spans="1:5" ht="13.95" customHeight="1" x14ac:dyDescent="0.3">
      <c r="A63" s="34" t="s">
        <v>86</v>
      </c>
      <c r="B63" s="20">
        <f>SUM(B64:B64)</f>
        <v>0</v>
      </c>
      <c r="C63" s="35"/>
      <c r="D63" s="36"/>
      <c r="E63" s="37"/>
    </row>
    <row r="64" spans="1:5" ht="13.95" customHeight="1" x14ac:dyDescent="0.3">
      <c r="A64" s="32"/>
      <c r="B64" s="30"/>
      <c r="C64" s="38"/>
      <c r="D64" s="39"/>
      <c r="E64" s="40"/>
    </row>
    <row r="65" spans="1:5" ht="13.95" customHeight="1" x14ac:dyDescent="0.3">
      <c r="A65" s="34" t="s">
        <v>87</v>
      </c>
      <c r="B65" s="20">
        <f>SUM(B66:B67)</f>
        <v>5968</v>
      </c>
      <c r="C65" s="35"/>
      <c r="D65" s="36"/>
      <c r="E65" s="37"/>
    </row>
    <row r="66" spans="1:5" ht="13.95" customHeight="1" x14ac:dyDescent="0.3">
      <c r="A66" s="32" t="s">
        <v>88</v>
      </c>
      <c r="B66" s="30">
        <v>5968</v>
      </c>
      <c r="C66" s="38">
        <v>43838</v>
      </c>
      <c r="D66" s="41" t="s">
        <v>21</v>
      </c>
      <c r="E66" s="40" t="s">
        <v>89</v>
      </c>
    </row>
    <row r="67" spans="1:5" ht="13.95" customHeight="1" x14ac:dyDescent="0.3">
      <c r="A67" s="42"/>
      <c r="B67" s="43"/>
      <c r="C67" s="26"/>
      <c r="D67" s="27"/>
      <c r="E67" s="28"/>
    </row>
    <row r="68" spans="1:5" ht="13.95" customHeight="1" x14ac:dyDescent="0.3">
      <c r="A68" s="124" t="s">
        <v>90</v>
      </c>
      <c r="B68" s="105">
        <f>SUM(B69,B73,B92,B99,,B102,B105,B109,B115)</f>
        <v>29860.909999999996</v>
      </c>
      <c r="C68" s="104"/>
      <c r="D68" s="106"/>
      <c r="E68" s="125"/>
    </row>
    <row r="69" spans="1:5" ht="13.95" customHeight="1" x14ac:dyDescent="0.3">
      <c r="A69" s="34" t="s">
        <v>91</v>
      </c>
      <c r="B69" s="20">
        <f>SUM(B70:B72)</f>
        <v>1339.37</v>
      </c>
      <c r="C69" s="35"/>
      <c r="D69" s="36"/>
      <c r="E69" s="37"/>
    </row>
    <row r="70" spans="1:5" ht="13.95" customHeight="1" x14ac:dyDescent="0.3">
      <c r="A70" s="44" t="s">
        <v>92</v>
      </c>
      <c r="B70" s="30">
        <v>663.84</v>
      </c>
      <c r="C70" s="26">
        <v>43840</v>
      </c>
      <c r="D70" s="45" t="s">
        <v>21</v>
      </c>
      <c r="E70" s="46" t="s">
        <v>93</v>
      </c>
    </row>
    <row r="71" spans="1:5" ht="13.95" customHeight="1" x14ac:dyDescent="0.3">
      <c r="A71" s="44" t="s">
        <v>92</v>
      </c>
      <c r="B71" s="30">
        <v>675.53</v>
      </c>
      <c r="C71" s="26">
        <v>43854</v>
      </c>
      <c r="D71" s="45" t="s">
        <v>21</v>
      </c>
      <c r="E71" s="46" t="s">
        <v>94</v>
      </c>
    </row>
    <row r="72" spans="1:5" ht="13.95" customHeight="1" x14ac:dyDescent="0.3">
      <c r="A72" s="44"/>
      <c r="B72" s="43"/>
      <c r="C72" s="26"/>
      <c r="D72" s="27"/>
      <c r="E72" s="28"/>
    </row>
    <row r="73" spans="1:5" ht="13.95" customHeight="1" x14ac:dyDescent="0.3">
      <c r="A73" s="34" t="s">
        <v>95</v>
      </c>
      <c r="B73" s="20">
        <f>SUM(B74:B91)</f>
        <v>8403.869999999999</v>
      </c>
      <c r="C73" s="35"/>
      <c r="D73" s="36"/>
      <c r="E73" s="37"/>
    </row>
    <row r="74" spans="1:5" ht="13.95" customHeight="1" x14ac:dyDescent="0.3">
      <c r="A74" s="44" t="s">
        <v>92</v>
      </c>
      <c r="B74" s="30">
        <v>403.77</v>
      </c>
      <c r="C74" s="26">
        <v>43833</v>
      </c>
      <c r="D74" s="45" t="s">
        <v>21</v>
      </c>
      <c r="E74" s="46" t="s">
        <v>96</v>
      </c>
    </row>
    <row r="75" spans="1:5" ht="13.95" customHeight="1" x14ac:dyDescent="0.3">
      <c r="A75" s="44" t="s">
        <v>97</v>
      </c>
      <c r="B75" s="30">
        <v>230</v>
      </c>
      <c r="C75" s="26">
        <v>43833</v>
      </c>
      <c r="D75" s="45" t="s">
        <v>11</v>
      </c>
      <c r="E75" s="28" t="s">
        <v>98</v>
      </c>
    </row>
    <row r="76" spans="1:5" ht="13.95" customHeight="1" x14ac:dyDescent="0.3">
      <c r="A76" s="47" t="s">
        <v>99</v>
      </c>
      <c r="B76" s="30">
        <v>1575.44</v>
      </c>
      <c r="C76" s="26">
        <v>43838</v>
      </c>
      <c r="D76" s="45" t="s">
        <v>21</v>
      </c>
      <c r="E76" s="28" t="s">
        <v>100</v>
      </c>
    </row>
    <row r="77" spans="1:5" ht="13.95" customHeight="1" x14ac:dyDescent="0.3">
      <c r="A77" s="44" t="s">
        <v>101</v>
      </c>
      <c r="B77" s="30">
        <v>195.83</v>
      </c>
      <c r="C77" s="26">
        <v>43833</v>
      </c>
      <c r="D77" s="45" t="s">
        <v>11</v>
      </c>
      <c r="E77" s="28" t="s">
        <v>102</v>
      </c>
    </row>
    <row r="78" spans="1:5" ht="13.95" customHeight="1" x14ac:dyDescent="0.3">
      <c r="A78" s="44" t="s">
        <v>101</v>
      </c>
      <c r="B78" s="30">
        <v>369.33</v>
      </c>
      <c r="C78" s="26">
        <v>43838</v>
      </c>
      <c r="D78" s="45" t="s">
        <v>21</v>
      </c>
      <c r="E78" s="28" t="s">
        <v>103</v>
      </c>
    </row>
    <row r="79" spans="1:5" ht="13.95" customHeight="1" x14ac:dyDescent="0.3">
      <c r="A79" s="44" t="s">
        <v>101</v>
      </c>
      <c r="B79" s="30">
        <v>1189.6500000000001</v>
      </c>
      <c r="C79" s="26">
        <v>43838</v>
      </c>
      <c r="D79" s="45" t="s">
        <v>21</v>
      </c>
      <c r="E79" s="46" t="s">
        <v>104</v>
      </c>
    </row>
    <row r="80" spans="1:5" s="48" customFormat="1" ht="13.95" customHeight="1" x14ac:dyDescent="0.3">
      <c r="A80" s="44" t="s">
        <v>92</v>
      </c>
      <c r="B80" s="30">
        <v>427.41</v>
      </c>
      <c r="C80" s="26">
        <v>43840</v>
      </c>
      <c r="D80" s="45" t="s">
        <v>21</v>
      </c>
      <c r="E80" s="46" t="s">
        <v>105</v>
      </c>
    </row>
    <row r="81" spans="1:5" s="48" customFormat="1" ht="13.95" customHeight="1" x14ac:dyDescent="0.3">
      <c r="A81" s="44" t="s">
        <v>92</v>
      </c>
      <c r="B81" s="30">
        <v>739.76</v>
      </c>
      <c r="C81" s="26">
        <v>43840</v>
      </c>
      <c r="D81" s="45" t="s">
        <v>21</v>
      </c>
      <c r="E81" s="46" t="s">
        <v>106</v>
      </c>
    </row>
    <row r="82" spans="1:5" s="48" customFormat="1" ht="13.95" customHeight="1" x14ac:dyDescent="0.3">
      <c r="A82" s="44" t="s">
        <v>101</v>
      </c>
      <c r="B82" s="30">
        <v>140.4</v>
      </c>
      <c r="C82" s="26">
        <v>43840</v>
      </c>
      <c r="D82" s="45" t="s">
        <v>21</v>
      </c>
      <c r="E82" s="46" t="s">
        <v>107</v>
      </c>
    </row>
    <row r="83" spans="1:5" s="48" customFormat="1" ht="13.95" customHeight="1" x14ac:dyDescent="0.3">
      <c r="A83" s="44" t="s">
        <v>97</v>
      </c>
      <c r="B83" s="30">
        <v>273</v>
      </c>
      <c r="C83" s="26">
        <v>43840</v>
      </c>
      <c r="D83" s="45" t="s">
        <v>11</v>
      </c>
      <c r="E83" s="46" t="s">
        <v>108</v>
      </c>
    </row>
    <row r="84" spans="1:5" s="48" customFormat="1" ht="13.95" customHeight="1" x14ac:dyDescent="0.3">
      <c r="A84" s="44" t="s">
        <v>92</v>
      </c>
      <c r="B84" s="30">
        <v>433.48</v>
      </c>
      <c r="C84" s="26">
        <v>43847</v>
      </c>
      <c r="D84" s="45" t="s">
        <v>21</v>
      </c>
      <c r="E84" s="46" t="s">
        <v>109</v>
      </c>
    </row>
    <row r="85" spans="1:5" s="48" customFormat="1" ht="13.95" customHeight="1" x14ac:dyDescent="0.3">
      <c r="A85" s="44" t="s">
        <v>97</v>
      </c>
      <c r="B85" s="30">
        <v>260</v>
      </c>
      <c r="C85" s="26">
        <v>43847</v>
      </c>
      <c r="D85" s="45" t="s">
        <v>11</v>
      </c>
      <c r="E85" s="46" t="s">
        <v>110</v>
      </c>
    </row>
    <row r="86" spans="1:5" s="48" customFormat="1" ht="13.95" customHeight="1" x14ac:dyDescent="0.3">
      <c r="A86" s="44" t="s">
        <v>92</v>
      </c>
      <c r="B86" s="30">
        <v>626.22</v>
      </c>
      <c r="C86" s="26">
        <v>43854</v>
      </c>
      <c r="D86" s="45" t="s">
        <v>21</v>
      </c>
      <c r="E86" s="46" t="s">
        <v>111</v>
      </c>
    </row>
    <row r="87" spans="1:5" s="48" customFormat="1" ht="13.95" customHeight="1" x14ac:dyDescent="0.3">
      <c r="A87" s="44" t="s">
        <v>92</v>
      </c>
      <c r="B87" s="30">
        <v>737.79</v>
      </c>
      <c r="C87" s="26">
        <v>43854</v>
      </c>
      <c r="D87" s="45" t="s">
        <v>21</v>
      </c>
      <c r="E87" s="46" t="s">
        <v>112</v>
      </c>
    </row>
    <row r="88" spans="1:5" s="48" customFormat="1" ht="13.95" customHeight="1" x14ac:dyDescent="0.3">
      <c r="A88" s="44" t="s">
        <v>92</v>
      </c>
      <c r="B88" s="30">
        <v>221.79</v>
      </c>
      <c r="C88" s="26">
        <v>43861</v>
      </c>
      <c r="D88" s="45" t="s">
        <v>21</v>
      </c>
      <c r="E88" s="46" t="s">
        <v>113</v>
      </c>
    </row>
    <row r="89" spans="1:5" s="48" customFormat="1" ht="13.95" customHeight="1" x14ac:dyDescent="0.3">
      <c r="A89" s="44" t="s">
        <v>97</v>
      </c>
      <c r="B89" s="30">
        <v>140</v>
      </c>
      <c r="C89" s="38">
        <v>43861</v>
      </c>
      <c r="D89" s="49" t="s">
        <v>11</v>
      </c>
      <c r="E89" s="50" t="s">
        <v>114</v>
      </c>
    </row>
    <row r="90" spans="1:5" s="48" customFormat="1" ht="13.95" customHeight="1" x14ac:dyDescent="0.3">
      <c r="A90" s="44" t="s">
        <v>97</v>
      </c>
      <c r="B90" s="30">
        <v>440</v>
      </c>
      <c r="C90" s="38">
        <v>43861</v>
      </c>
      <c r="D90" s="49" t="s">
        <v>11</v>
      </c>
      <c r="E90" s="50" t="s">
        <v>115</v>
      </c>
    </row>
    <row r="91" spans="1:5" ht="13.95" customHeight="1" x14ac:dyDescent="0.3">
      <c r="A91" s="51"/>
      <c r="B91" s="52"/>
      <c r="C91" s="53"/>
      <c r="D91" s="54"/>
      <c r="E91" s="55"/>
    </row>
    <row r="92" spans="1:5" ht="13.95" customHeight="1" x14ac:dyDescent="0.3">
      <c r="A92" s="34" t="s">
        <v>116</v>
      </c>
      <c r="B92" s="20">
        <f>SUM(B93:B98)</f>
        <v>538.99</v>
      </c>
      <c r="C92" s="35"/>
      <c r="D92" s="36"/>
      <c r="E92" s="37"/>
    </row>
    <row r="93" spans="1:5" ht="13.95" customHeight="1" x14ac:dyDescent="0.3">
      <c r="A93" s="24" t="s">
        <v>117</v>
      </c>
      <c r="B93" s="30">
        <v>236.4</v>
      </c>
      <c r="C93" s="38">
        <v>43838</v>
      </c>
      <c r="D93" s="41" t="s">
        <v>11</v>
      </c>
      <c r="E93" s="40" t="s">
        <v>118</v>
      </c>
    </row>
    <row r="94" spans="1:5" ht="13.95" customHeight="1" x14ac:dyDescent="0.3">
      <c r="A94" s="47" t="s">
        <v>119</v>
      </c>
      <c r="B94" s="30">
        <v>140.4</v>
      </c>
      <c r="C94" s="38">
        <v>43838</v>
      </c>
      <c r="D94" s="41" t="s">
        <v>11</v>
      </c>
      <c r="E94" s="40" t="s">
        <v>120</v>
      </c>
    </row>
    <row r="95" spans="1:5" ht="13.95" customHeight="1" x14ac:dyDescent="0.3">
      <c r="A95" s="47" t="s">
        <v>119</v>
      </c>
      <c r="B95" s="30">
        <v>69.8</v>
      </c>
      <c r="C95" s="38">
        <v>43838</v>
      </c>
      <c r="D95" s="41" t="s">
        <v>11</v>
      </c>
      <c r="E95" s="40" t="s">
        <v>121</v>
      </c>
    </row>
    <row r="96" spans="1:5" ht="13.95" customHeight="1" x14ac:dyDescent="0.3">
      <c r="A96" s="47" t="s">
        <v>122</v>
      </c>
      <c r="B96" s="30">
        <v>52.39</v>
      </c>
      <c r="C96" s="38">
        <v>43853</v>
      </c>
      <c r="D96" s="41" t="s">
        <v>11</v>
      </c>
      <c r="E96" s="40" t="s">
        <v>123</v>
      </c>
    </row>
    <row r="97" spans="1:5" ht="13.95" customHeight="1" x14ac:dyDescent="0.3">
      <c r="A97" s="47" t="s">
        <v>124</v>
      </c>
      <c r="B97" s="30">
        <v>40</v>
      </c>
      <c r="C97" s="38">
        <v>43861</v>
      </c>
      <c r="D97" s="41" t="s">
        <v>21</v>
      </c>
      <c r="E97" s="40" t="s">
        <v>125</v>
      </c>
    </row>
    <row r="98" spans="1:5" ht="13.95" customHeight="1" x14ac:dyDescent="0.3">
      <c r="A98" s="42"/>
      <c r="B98" s="56"/>
      <c r="C98" s="17"/>
      <c r="D98" s="31"/>
      <c r="E98" s="18"/>
    </row>
    <row r="99" spans="1:5" ht="13.95" customHeight="1" x14ac:dyDescent="0.3">
      <c r="A99" s="34" t="s">
        <v>126</v>
      </c>
      <c r="B99" s="20">
        <f>SUM(B100:B101)</f>
        <v>0</v>
      </c>
      <c r="C99" s="35"/>
      <c r="D99" s="36"/>
      <c r="E99" s="37"/>
    </row>
    <row r="100" spans="1:5" ht="13.95" customHeight="1" x14ac:dyDescent="0.3">
      <c r="A100" s="32"/>
      <c r="B100" s="25"/>
      <c r="C100" s="17"/>
      <c r="D100" s="31"/>
      <c r="E100" s="18"/>
    </row>
    <row r="101" spans="1:5" ht="13.95" customHeight="1" x14ac:dyDescent="0.3">
      <c r="A101" s="42"/>
      <c r="B101" s="56"/>
      <c r="C101" s="17"/>
      <c r="D101" s="31"/>
      <c r="E101" s="18"/>
    </row>
    <row r="102" spans="1:5" ht="13.95" customHeight="1" x14ac:dyDescent="0.3">
      <c r="A102" s="34" t="s">
        <v>127</v>
      </c>
      <c r="B102" s="20">
        <f>SUM(B103:B104)</f>
        <v>0</v>
      </c>
      <c r="C102" s="35"/>
      <c r="D102" s="36"/>
      <c r="E102" s="37"/>
    </row>
    <row r="103" spans="1:5" ht="13.95" customHeight="1" x14ac:dyDescent="0.3">
      <c r="A103" s="32"/>
      <c r="B103" s="56"/>
      <c r="C103" s="17"/>
      <c r="D103" s="31"/>
      <c r="E103" s="18"/>
    </row>
    <row r="104" spans="1:5" ht="13.95" customHeight="1" x14ac:dyDescent="0.3">
      <c r="A104" s="57"/>
      <c r="B104" s="58"/>
      <c r="C104" s="59"/>
      <c r="D104" s="60"/>
      <c r="E104" s="61"/>
    </row>
    <row r="105" spans="1:5" ht="13.95" customHeight="1" x14ac:dyDescent="0.3">
      <c r="A105" s="34" t="s">
        <v>128</v>
      </c>
      <c r="B105" s="62">
        <f>SUM(B106:B108)</f>
        <v>14272.18</v>
      </c>
      <c r="C105" s="35"/>
      <c r="D105" s="36"/>
      <c r="E105" s="37"/>
    </row>
    <row r="106" spans="1:5" ht="13.95" customHeight="1" x14ac:dyDescent="0.3">
      <c r="A106" s="42" t="s">
        <v>129</v>
      </c>
      <c r="B106" s="25">
        <v>7719.16</v>
      </c>
      <c r="C106" s="26">
        <v>43840</v>
      </c>
      <c r="D106" s="27" t="s">
        <v>11</v>
      </c>
      <c r="E106" s="63" t="s">
        <v>130</v>
      </c>
    </row>
    <row r="107" spans="1:5" ht="13.95" customHeight="1" x14ac:dyDescent="0.3">
      <c r="A107" s="42" t="s">
        <v>131</v>
      </c>
      <c r="B107" s="25">
        <v>6553.02</v>
      </c>
      <c r="C107" s="26">
        <v>43840</v>
      </c>
      <c r="D107" s="27" t="s">
        <v>11</v>
      </c>
      <c r="E107" s="28" t="s">
        <v>132</v>
      </c>
    </row>
    <row r="108" spans="1:5" ht="13.95" customHeight="1" x14ac:dyDescent="0.3">
      <c r="A108" s="42"/>
      <c r="B108" s="56"/>
      <c r="C108" s="26"/>
      <c r="D108" s="27"/>
      <c r="E108" s="28"/>
    </row>
    <row r="109" spans="1:5" ht="13.95" customHeight="1" x14ac:dyDescent="0.3">
      <c r="A109" s="34" t="s">
        <v>133</v>
      </c>
      <c r="B109" s="62">
        <f>SUM(B110:B114)</f>
        <v>1088</v>
      </c>
      <c r="C109" s="35"/>
      <c r="D109" s="36"/>
      <c r="E109" s="37"/>
    </row>
    <row r="110" spans="1:5" ht="13.95" customHeight="1" x14ac:dyDescent="0.3">
      <c r="A110" s="24" t="s">
        <v>134</v>
      </c>
      <c r="B110" s="30">
        <v>272</v>
      </c>
      <c r="C110" s="26">
        <v>43838</v>
      </c>
      <c r="D110" s="27" t="s">
        <v>11</v>
      </c>
      <c r="E110" s="28" t="s">
        <v>135</v>
      </c>
    </row>
    <row r="111" spans="1:5" ht="13.95" customHeight="1" x14ac:dyDescent="0.3">
      <c r="A111" s="24" t="s">
        <v>134</v>
      </c>
      <c r="B111" s="30">
        <v>272</v>
      </c>
      <c r="C111" s="26">
        <v>43838</v>
      </c>
      <c r="D111" s="27" t="s">
        <v>11</v>
      </c>
      <c r="E111" s="28" t="s">
        <v>136</v>
      </c>
    </row>
    <row r="112" spans="1:5" ht="13.95" customHeight="1" x14ac:dyDescent="0.3">
      <c r="A112" s="24" t="s">
        <v>134</v>
      </c>
      <c r="B112" s="30">
        <v>272</v>
      </c>
      <c r="C112" s="26">
        <v>43850</v>
      </c>
      <c r="D112" s="27" t="s">
        <v>11</v>
      </c>
      <c r="E112" s="28" t="s">
        <v>137</v>
      </c>
    </row>
    <row r="113" spans="1:5" ht="13.95" customHeight="1" x14ac:dyDescent="0.3">
      <c r="A113" s="24" t="s">
        <v>134</v>
      </c>
      <c r="B113" s="30">
        <v>272</v>
      </c>
      <c r="C113" s="26">
        <v>43850</v>
      </c>
      <c r="D113" s="27" t="s">
        <v>11</v>
      </c>
      <c r="E113" s="28" t="s">
        <v>138</v>
      </c>
    </row>
    <row r="114" spans="1:5" ht="13.95" customHeight="1" x14ac:dyDescent="0.3">
      <c r="A114" s="44"/>
      <c r="B114" s="43"/>
      <c r="C114" s="26"/>
      <c r="D114" s="27"/>
      <c r="E114" s="28"/>
    </row>
    <row r="115" spans="1:5" ht="13.95" customHeight="1" x14ac:dyDescent="0.3">
      <c r="A115" s="34" t="s">
        <v>139</v>
      </c>
      <c r="B115" s="62">
        <f>SUM(B116:B117)</f>
        <v>4218.5</v>
      </c>
      <c r="C115" s="35"/>
      <c r="D115" s="36"/>
      <c r="E115" s="37"/>
    </row>
    <row r="116" spans="1:5" ht="13.95" customHeight="1" x14ac:dyDescent="0.3">
      <c r="A116" s="47" t="s">
        <v>140</v>
      </c>
      <c r="B116" s="30">
        <v>4218.5</v>
      </c>
      <c r="C116" s="26">
        <v>43845</v>
      </c>
      <c r="D116" s="27" t="s">
        <v>11</v>
      </c>
      <c r="E116" s="28" t="s">
        <v>141</v>
      </c>
    </row>
    <row r="117" spans="1:5" ht="13.95" customHeight="1" x14ac:dyDescent="0.3">
      <c r="A117" s="32"/>
      <c r="B117" s="30"/>
      <c r="C117" s="38"/>
      <c r="D117" s="41"/>
      <c r="E117" s="50"/>
    </row>
    <row r="118" spans="1:5" ht="13.95" customHeight="1" x14ac:dyDescent="0.3">
      <c r="A118" s="124" t="s">
        <v>142</v>
      </c>
      <c r="B118" s="105">
        <f>SUM(B119,B128)</f>
        <v>3830.58</v>
      </c>
      <c r="C118" s="104"/>
      <c r="D118" s="106"/>
      <c r="E118" s="125"/>
    </row>
    <row r="119" spans="1:5" ht="13.95" customHeight="1" x14ac:dyDescent="0.3">
      <c r="A119" s="34" t="s">
        <v>143</v>
      </c>
      <c r="B119" s="20">
        <f>SUM(B120:B126)</f>
        <v>3072.1</v>
      </c>
      <c r="C119" s="35"/>
      <c r="D119" s="36"/>
      <c r="E119" s="37"/>
    </row>
    <row r="120" spans="1:5" ht="13.95" customHeight="1" x14ac:dyDescent="0.3">
      <c r="A120" s="24" t="s">
        <v>144</v>
      </c>
      <c r="B120" s="30">
        <v>100</v>
      </c>
      <c r="C120" s="26">
        <v>43837</v>
      </c>
      <c r="D120" s="27" t="s">
        <v>21</v>
      </c>
      <c r="E120" s="28" t="s">
        <v>145</v>
      </c>
    </row>
    <row r="121" spans="1:5" ht="13.95" customHeight="1" x14ac:dyDescent="0.3">
      <c r="A121" s="47" t="s">
        <v>146</v>
      </c>
      <c r="B121" s="30">
        <v>103.9</v>
      </c>
      <c r="C121" s="38">
        <v>43838</v>
      </c>
      <c r="D121" s="41" t="s">
        <v>21</v>
      </c>
      <c r="E121" s="40" t="s">
        <v>147</v>
      </c>
    </row>
    <row r="122" spans="1:5" ht="13.95" customHeight="1" x14ac:dyDescent="0.3">
      <c r="A122" s="47" t="s">
        <v>148</v>
      </c>
      <c r="B122" s="30">
        <v>299</v>
      </c>
      <c r="C122" s="38">
        <v>43838</v>
      </c>
      <c r="D122" s="41" t="s">
        <v>21</v>
      </c>
      <c r="E122" s="40" t="s">
        <v>149</v>
      </c>
    </row>
    <row r="123" spans="1:5" ht="13.95" customHeight="1" x14ac:dyDescent="0.3">
      <c r="A123" s="24" t="s">
        <v>148</v>
      </c>
      <c r="B123" s="30">
        <v>629</v>
      </c>
      <c r="C123" s="38">
        <v>43839</v>
      </c>
      <c r="D123" s="41" t="s">
        <v>21</v>
      </c>
      <c r="E123" s="40" t="s">
        <v>150</v>
      </c>
    </row>
    <row r="124" spans="1:5" ht="13.95" customHeight="1" x14ac:dyDescent="0.3">
      <c r="A124" s="24" t="s">
        <v>151</v>
      </c>
      <c r="B124" s="30">
        <v>960</v>
      </c>
      <c r="C124" s="38">
        <v>43843</v>
      </c>
      <c r="D124" s="41" t="s">
        <v>21</v>
      </c>
      <c r="E124" s="40" t="s">
        <v>152</v>
      </c>
    </row>
    <row r="125" spans="1:5" ht="13.95" customHeight="1" x14ac:dyDescent="0.3">
      <c r="A125" s="24" t="s">
        <v>153</v>
      </c>
      <c r="B125" s="30">
        <v>392.2</v>
      </c>
      <c r="C125" s="38">
        <v>43843</v>
      </c>
      <c r="D125" s="41" t="s">
        <v>11</v>
      </c>
      <c r="E125" s="40" t="s">
        <v>154</v>
      </c>
    </row>
    <row r="126" spans="1:5" ht="13.95" customHeight="1" x14ac:dyDescent="0.3">
      <c r="A126" s="47" t="s">
        <v>144</v>
      </c>
      <c r="B126" s="30">
        <v>588</v>
      </c>
      <c r="C126" s="38">
        <v>43861</v>
      </c>
      <c r="D126" s="41" t="s">
        <v>21</v>
      </c>
      <c r="E126" s="40" t="s">
        <v>155</v>
      </c>
    </row>
    <row r="127" spans="1:5" ht="13.95" customHeight="1" x14ac:dyDescent="0.3">
      <c r="A127" s="24"/>
      <c r="B127" s="30"/>
      <c r="C127" s="38"/>
      <c r="D127" s="41"/>
      <c r="E127" s="40"/>
    </row>
    <row r="128" spans="1:5" ht="13.95" customHeight="1" x14ac:dyDescent="0.3">
      <c r="A128" s="34" t="s">
        <v>156</v>
      </c>
      <c r="B128" s="20">
        <f>SUM(B129:B132)</f>
        <v>758.48</v>
      </c>
      <c r="C128" s="35"/>
      <c r="D128" s="36"/>
      <c r="E128" s="37"/>
    </row>
    <row r="129" spans="1:5" ht="13.95" customHeight="1" x14ac:dyDescent="0.3">
      <c r="A129" s="47" t="s">
        <v>146</v>
      </c>
      <c r="B129" s="30">
        <v>329.3</v>
      </c>
      <c r="C129" s="38">
        <v>43838</v>
      </c>
      <c r="D129" s="41" t="s">
        <v>21</v>
      </c>
      <c r="E129" s="40" t="s">
        <v>157</v>
      </c>
    </row>
    <row r="130" spans="1:5" ht="13.95" customHeight="1" x14ac:dyDescent="0.3">
      <c r="A130" s="47" t="s">
        <v>158</v>
      </c>
      <c r="B130" s="30">
        <v>235.18</v>
      </c>
      <c r="C130" s="38">
        <v>43839</v>
      </c>
      <c r="D130" s="41" t="s">
        <v>11</v>
      </c>
      <c r="E130" s="40" t="s">
        <v>159</v>
      </c>
    </row>
    <row r="131" spans="1:5" ht="13.95" customHeight="1" x14ac:dyDescent="0.3">
      <c r="A131" s="24" t="s">
        <v>158</v>
      </c>
      <c r="B131" s="30">
        <v>194</v>
      </c>
      <c r="C131" s="38">
        <v>43839</v>
      </c>
      <c r="D131" s="41" t="s">
        <v>11</v>
      </c>
      <c r="E131" s="40" t="s">
        <v>160</v>
      </c>
    </row>
    <row r="132" spans="1:5" ht="13.95" customHeight="1" x14ac:dyDescent="0.3">
      <c r="A132" s="32"/>
      <c r="B132" s="30"/>
      <c r="C132" s="38"/>
      <c r="D132" s="41"/>
      <c r="E132" s="40"/>
    </row>
    <row r="133" spans="1:5" ht="13.95" customHeight="1" x14ac:dyDescent="0.3">
      <c r="A133" s="124" t="s">
        <v>161</v>
      </c>
      <c r="B133" s="105">
        <f>SUM(B134,B136,B139,B155)</f>
        <v>25683.380000000005</v>
      </c>
      <c r="C133" s="104"/>
      <c r="D133" s="106"/>
      <c r="E133" s="125"/>
    </row>
    <row r="134" spans="1:5" ht="13.95" customHeight="1" x14ac:dyDescent="0.3">
      <c r="A134" s="34" t="s">
        <v>162</v>
      </c>
      <c r="B134" s="20">
        <f>SUM(B135)</f>
        <v>0</v>
      </c>
      <c r="C134" s="35"/>
      <c r="D134" s="36"/>
      <c r="E134" s="37"/>
    </row>
    <row r="135" spans="1:5" ht="13.95" customHeight="1" x14ac:dyDescent="0.3">
      <c r="A135" s="32"/>
      <c r="B135" s="111"/>
      <c r="C135" s="38"/>
      <c r="D135" s="41"/>
      <c r="E135" s="50"/>
    </row>
    <row r="136" spans="1:5" ht="13.95" customHeight="1" x14ac:dyDescent="0.3">
      <c r="A136" s="34" t="s">
        <v>163</v>
      </c>
      <c r="B136" s="20">
        <f>SUM(B137:B138)</f>
        <v>0</v>
      </c>
      <c r="C136" s="35"/>
      <c r="D136" s="36"/>
      <c r="E136" s="37"/>
    </row>
    <row r="137" spans="1:5" ht="13.95" customHeight="1" x14ac:dyDescent="0.3">
      <c r="A137" s="64"/>
      <c r="B137" s="65"/>
      <c r="C137" s="66"/>
      <c r="D137" s="67"/>
      <c r="E137" s="68"/>
    </row>
    <row r="138" spans="1:5" ht="13.95" customHeight="1" x14ac:dyDescent="0.3">
      <c r="A138" s="32"/>
      <c r="B138" s="30"/>
      <c r="C138" s="38"/>
      <c r="D138" s="41"/>
      <c r="E138" s="40"/>
    </row>
    <row r="139" spans="1:5" ht="13.95" customHeight="1" x14ac:dyDescent="0.3">
      <c r="A139" s="34" t="s">
        <v>164</v>
      </c>
      <c r="B139" s="20">
        <f>SUM(B140:B154)</f>
        <v>24644.480000000003</v>
      </c>
      <c r="C139" s="35"/>
      <c r="D139" s="36"/>
      <c r="E139" s="37"/>
    </row>
    <row r="140" spans="1:5" ht="13.95" customHeight="1" x14ac:dyDescent="0.3">
      <c r="A140" s="47" t="s">
        <v>165</v>
      </c>
      <c r="B140" s="30">
        <v>12.64</v>
      </c>
      <c r="C140" s="38">
        <v>43851</v>
      </c>
      <c r="D140" s="41" t="s">
        <v>53</v>
      </c>
      <c r="E140" s="40" t="s">
        <v>53</v>
      </c>
    </row>
    <row r="141" spans="1:5" ht="13.95" customHeight="1" x14ac:dyDescent="0.3">
      <c r="A141" s="47" t="s">
        <v>166</v>
      </c>
      <c r="B141" s="30">
        <v>117.91</v>
      </c>
      <c r="C141" s="38">
        <v>43851</v>
      </c>
      <c r="D141" s="41" t="s">
        <v>53</v>
      </c>
      <c r="E141" s="40" t="s">
        <v>53</v>
      </c>
    </row>
    <row r="142" spans="1:5" ht="13.95" customHeight="1" x14ac:dyDescent="0.3">
      <c r="A142" s="47" t="s">
        <v>167</v>
      </c>
      <c r="B142" s="30">
        <v>116.95</v>
      </c>
      <c r="C142" s="38">
        <v>43851</v>
      </c>
      <c r="D142" s="41" t="s">
        <v>53</v>
      </c>
      <c r="E142" s="40" t="s">
        <v>53</v>
      </c>
    </row>
    <row r="143" spans="1:5" ht="13.95" customHeight="1" x14ac:dyDescent="0.3">
      <c r="A143" s="47" t="s">
        <v>168</v>
      </c>
      <c r="B143" s="30">
        <v>469.65</v>
      </c>
      <c r="C143" s="38">
        <v>43851</v>
      </c>
      <c r="D143" s="41" t="s">
        <v>53</v>
      </c>
      <c r="E143" s="40" t="s">
        <v>53</v>
      </c>
    </row>
    <row r="144" spans="1:5" ht="13.95" customHeight="1" x14ac:dyDescent="0.3">
      <c r="A144" s="47" t="s">
        <v>169</v>
      </c>
      <c r="B144" s="30">
        <v>6629.57</v>
      </c>
      <c r="C144" s="38">
        <v>43851</v>
      </c>
      <c r="D144" s="41" t="s">
        <v>53</v>
      </c>
      <c r="E144" s="40" t="s">
        <v>53</v>
      </c>
    </row>
    <row r="145" spans="1:5" ht="13.95" customHeight="1" x14ac:dyDescent="0.3">
      <c r="A145" s="47" t="s">
        <v>170</v>
      </c>
      <c r="B145" s="30">
        <v>1919.62</v>
      </c>
      <c r="C145" s="38">
        <v>43851</v>
      </c>
      <c r="D145" s="41" t="s">
        <v>53</v>
      </c>
      <c r="E145" s="40" t="s">
        <v>53</v>
      </c>
    </row>
    <row r="146" spans="1:5" ht="13.95" customHeight="1" x14ac:dyDescent="0.3">
      <c r="A146" s="47" t="s">
        <v>171</v>
      </c>
      <c r="B146" s="30">
        <v>4299.79</v>
      </c>
      <c r="C146" s="38">
        <v>43851</v>
      </c>
      <c r="D146" s="41" t="s">
        <v>53</v>
      </c>
      <c r="E146" s="40" t="s">
        <v>53</v>
      </c>
    </row>
    <row r="147" spans="1:5" ht="13.95" customHeight="1" x14ac:dyDescent="0.3">
      <c r="A147" s="47" t="s">
        <v>172</v>
      </c>
      <c r="B147" s="30">
        <v>1199.8399999999999</v>
      </c>
      <c r="C147" s="38">
        <v>43851</v>
      </c>
      <c r="D147" s="41" t="s">
        <v>53</v>
      </c>
      <c r="E147" s="40" t="s">
        <v>53</v>
      </c>
    </row>
    <row r="148" spans="1:5" ht="13.95" customHeight="1" x14ac:dyDescent="0.3">
      <c r="A148" s="128" t="s">
        <v>173</v>
      </c>
      <c r="B148" s="30">
        <v>527.95000000000005</v>
      </c>
      <c r="C148" s="38">
        <v>43851</v>
      </c>
      <c r="D148" s="41" t="s">
        <v>53</v>
      </c>
      <c r="E148" s="40" t="s">
        <v>53</v>
      </c>
    </row>
    <row r="149" spans="1:5" ht="13.95" customHeight="1" x14ac:dyDescent="0.3">
      <c r="A149" s="128" t="s">
        <v>174</v>
      </c>
      <c r="B149" s="30">
        <v>2243.7600000000002</v>
      </c>
      <c r="C149" s="38">
        <v>43851</v>
      </c>
      <c r="D149" s="41" t="s">
        <v>53</v>
      </c>
      <c r="E149" s="40" t="s">
        <v>53</v>
      </c>
    </row>
    <row r="150" spans="1:5" ht="13.95" customHeight="1" x14ac:dyDescent="0.3">
      <c r="A150" s="24" t="s">
        <v>175</v>
      </c>
      <c r="B150" s="30">
        <v>1604.43</v>
      </c>
      <c r="C150" s="38">
        <v>43851</v>
      </c>
      <c r="D150" s="41" t="s">
        <v>53</v>
      </c>
      <c r="E150" s="40" t="s">
        <v>53</v>
      </c>
    </row>
    <row r="151" spans="1:5" ht="13.95" customHeight="1" x14ac:dyDescent="0.3">
      <c r="A151" s="24" t="s">
        <v>176</v>
      </c>
      <c r="B151" s="30">
        <v>4973.76</v>
      </c>
      <c r="C151" s="38">
        <v>43851</v>
      </c>
      <c r="D151" s="41" t="s">
        <v>53</v>
      </c>
      <c r="E151" s="40" t="s">
        <v>53</v>
      </c>
    </row>
    <row r="152" spans="1:5" ht="13.95" customHeight="1" x14ac:dyDescent="0.3">
      <c r="A152" s="47" t="s">
        <v>177</v>
      </c>
      <c r="B152" s="30">
        <v>151.5</v>
      </c>
      <c r="C152" s="38">
        <v>43851</v>
      </c>
      <c r="D152" s="41" t="s">
        <v>53</v>
      </c>
      <c r="E152" s="40" t="s">
        <v>53</v>
      </c>
    </row>
    <row r="153" spans="1:5" ht="13.95" customHeight="1" x14ac:dyDescent="0.3">
      <c r="A153" s="47" t="s">
        <v>178</v>
      </c>
      <c r="B153" s="30">
        <v>377.11</v>
      </c>
      <c r="C153" s="38">
        <v>43851</v>
      </c>
      <c r="D153" s="41" t="s">
        <v>53</v>
      </c>
      <c r="E153" s="40" t="s">
        <v>53</v>
      </c>
    </row>
    <row r="154" spans="1:5" ht="13.95" customHeight="1" x14ac:dyDescent="0.3">
      <c r="A154" s="15"/>
      <c r="B154" s="43"/>
      <c r="C154" s="17"/>
      <c r="D154" s="31"/>
      <c r="E154" s="18"/>
    </row>
    <row r="155" spans="1:5" ht="13.95" customHeight="1" x14ac:dyDescent="0.3">
      <c r="A155" s="34" t="s">
        <v>179</v>
      </c>
      <c r="B155" s="20">
        <f>SUM(B156:B158)</f>
        <v>1038.9000000000001</v>
      </c>
      <c r="C155" s="35"/>
      <c r="D155" s="36"/>
      <c r="E155" s="37"/>
    </row>
    <row r="156" spans="1:5" ht="13.95" customHeight="1" x14ac:dyDescent="0.3">
      <c r="A156" s="44" t="s">
        <v>180</v>
      </c>
      <c r="B156" s="56">
        <v>954.9</v>
      </c>
      <c r="C156" s="53"/>
      <c r="D156" s="27"/>
      <c r="E156" s="28" t="s">
        <v>181</v>
      </c>
    </row>
    <row r="157" spans="1:5" ht="13.95" customHeight="1" x14ac:dyDescent="0.3">
      <c r="A157" s="44" t="s">
        <v>182</v>
      </c>
      <c r="B157" s="25">
        <v>84</v>
      </c>
      <c r="C157" s="26"/>
      <c r="D157" s="27"/>
      <c r="E157" s="28" t="s">
        <v>181</v>
      </c>
    </row>
    <row r="158" spans="1:5" ht="13.95" customHeight="1" x14ac:dyDescent="0.3">
      <c r="A158" s="64"/>
      <c r="B158" s="112"/>
      <c r="C158" s="26"/>
      <c r="D158" s="27"/>
      <c r="E158" s="69"/>
    </row>
    <row r="159" spans="1:5" ht="13.95" customHeight="1" x14ac:dyDescent="0.3">
      <c r="A159" s="124" t="s">
        <v>183</v>
      </c>
      <c r="B159" s="105">
        <f>SUM(B160:B161)</f>
        <v>259.74</v>
      </c>
      <c r="C159" s="104"/>
      <c r="D159" s="106"/>
      <c r="E159" s="125"/>
    </row>
    <row r="160" spans="1:5" s="70" customFormat="1" ht="13.95" customHeight="1" x14ac:dyDescent="0.3">
      <c r="A160" s="44" t="s">
        <v>184</v>
      </c>
      <c r="B160" s="30">
        <v>259.74</v>
      </c>
      <c r="C160" s="26">
        <v>43833</v>
      </c>
      <c r="D160" s="73" t="s">
        <v>185</v>
      </c>
      <c r="E160" s="28" t="s">
        <v>186</v>
      </c>
    </row>
    <row r="161" spans="1:5" ht="13.95" customHeight="1" x14ac:dyDescent="0.3">
      <c r="A161" s="44"/>
      <c r="B161" s="43"/>
      <c r="C161" s="26"/>
      <c r="D161" s="73"/>
      <c r="E161" s="28"/>
    </row>
    <row r="162" spans="1:5" ht="13.95" customHeight="1" x14ac:dyDescent="0.3">
      <c r="A162" s="124" t="s">
        <v>187</v>
      </c>
      <c r="B162" s="105">
        <f>SUM(B163:B163)</f>
        <v>6033.45</v>
      </c>
      <c r="C162" s="104"/>
      <c r="D162" s="106"/>
      <c r="E162" s="125"/>
    </row>
    <row r="163" spans="1:5" ht="13.95" customHeight="1" x14ac:dyDescent="0.3">
      <c r="A163" s="32" t="s">
        <v>188</v>
      </c>
      <c r="B163" s="30">
        <v>6033.45</v>
      </c>
      <c r="C163" s="38">
        <v>43836</v>
      </c>
      <c r="D163" s="41" t="s">
        <v>185</v>
      </c>
      <c r="E163" s="40" t="s">
        <v>185</v>
      </c>
    </row>
    <row r="164" spans="1:5" ht="13.95" customHeight="1" x14ac:dyDescent="0.3">
      <c r="A164" s="32"/>
      <c r="B164" s="30"/>
      <c r="C164" s="38"/>
      <c r="D164" s="41"/>
      <c r="E164" s="40"/>
    </row>
    <row r="165" spans="1:5" ht="13.95" customHeight="1" x14ac:dyDescent="0.3">
      <c r="A165" s="124" t="s">
        <v>189</v>
      </c>
      <c r="B165" s="105">
        <f>SUM(B166:B174)</f>
        <v>134305.31</v>
      </c>
      <c r="C165" s="104"/>
      <c r="D165" s="106"/>
      <c r="E165" s="125"/>
    </row>
    <row r="166" spans="1:5" ht="13.95" customHeight="1" x14ac:dyDescent="0.3">
      <c r="A166" s="47" t="s">
        <v>190</v>
      </c>
      <c r="B166" s="72">
        <v>14577.58</v>
      </c>
      <c r="C166" s="38">
        <v>43850</v>
      </c>
      <c r="D166" s="41" t="s">
        <v>185</v>
      </c>
      <c r="E166" s="40" t="s">
        <v>191</v>
      </c>
    </row>
    <row r="167" spans="1:5" ht="13.95" customHeight="1" x14ac:dyDescent="0.3">
      <c r="A167" s="24" t="s">
        <v>192</v>
      </c>
      <c r="B167" s="71">
        <v>17085.04</v>
      </c>
      <c r="C167" s="38">
        <v>43850</v>
      </c>
      <c r="D167" s="41" t="s">
        <v>185</v>
      </c>
      <c r="E167" s="40" t="s">
        <v>191</v>
      </c>
    </row>
    <row r="168" spans="1:5" ht="13.95" customHeight="1" x14ac:dyDescent="0.3">
      <c r="A168" s="47" t="s">
        <v>193</v>
      </c>
      <c r="B168" s="72">
        <v>15610.85</v>
      </c>
      <c r="C168" s="38">
        <v>43850</v>
      </c>
      <c r="D168" s="41" t="s">
        <v>185</v>
      </c>
      <c r="E168" s="40" t="s">
        <v>191</v>
      </c>
    </row>
    <row r="169" spans="1:5" ht="13.95" customHeight="1" x14ac:dyDescent="0.3">
      <c r="A169" s="47" t="s">
        <v>194</v>
      </c>
      <c r="B169" s="72">
        <v>13362.97</v>
      </c>
      <c r="C169" s="38">
        <v>43850</v>
      </c>
      <c r="D169" s="41" t="s">
        <v>185</v>
      </c>
      <c r="E169" s="40" t="s">
        <v>191</v>
      </c>
    </row>
    <row r="170" spans="1:5" ht="13.95" customHeight="1" x14ac:dyDescent="0.3">
      <c r="A170" s="24" t="s">
        <v>195</v>
      </c>
      <c r="B170" s="71">
        <v>14147.36</v>
      </c>
      <c r="C170" s="38">
        <v>43850</v>
      </c>
      <c r="D170" s="41" t="s">
        <v>185</v>
      </c>
      <c r="E170" s="40" t="s">
        <v>191</v>
      </c>
    </row>
    <row r="171" spans="1:5" ht="13.95" customHeight="1" x14ac:dyDescent="0.3">
      <c r="A171" s="47" t="s">
        <v>196</v>
      </c>
      <c r="B171" s="72">
        <v>17138.86</v>
      </c>
      <c r="C171" s="38">
        <v>43850</v>
      </c>
      <c r="D171" s="41" t="s">
        <v>185</v>
      </c>
      <c r="E171" s="40" t="s">
        <v>191</v>
      </c>
    </row>
    <row r="172" spans="1:5" ht="13.95" customHeight="1" x14ac:dyDescent="0.3">
      <c r="A172" s="47" t="s">
        <v>197</v>
      </c>
      <c r="B172" s="71">
        <v>17602.27</v>
      </c>
      <c r="C172" s="38">
        <v>43850</v>
      </c>
      <c r="D172" s="41" t="s">
        <v>185</v>
      </c>
      <c r="E172" s="40" t="s">
        <v>191</v>
      </c>
    </row>
    <row r="173" spans="1:5" ht="13.95" customHeight="1" x14ac:dyDescent="0.3">
      <c r="A173" s="47" t="s">
        <v>198</v>
      </c>
      <c r="B173" s="71">
        <v>13774.5</v>
      </c>
      <c r="C173" s="38">
        <v>43850</v>
      </c>
      <c r="D173" s="41" t="s">
        <v>185</v>
      </c>
      <c r="E173" s="40" t="s">
        <v>191</v>
      </c>
    </row>
    <row r="174" spans="1:5" ht="13.95" customHeight="1" x14ac:dyDescent="0.3">
      <c r="A174" s="47" t="s">
        <v>199</v>
      </c>
      <c r="B174" s="71">
        <v>11005.88</v>
      </c>
      <c r="C174" s="38">
        <v>43850</v>
      </c>
      <c r="D174" s="41" t="s">
        <v>185</v>
      </c>
      <c r="E174" s="40" t="s">
        <v>191</v>
      </c>
    </row>
    <row r="175" spans="1:5" ht="13.95" customHeight="1" x14ac:dyDescent="0.3">
      <c r="A175" s="44"/>
      <c r="B175" s="43"/>
      <c r="C175" s="26"/>
      <c r="D175" s="73"/>
      <c r="E175" s="28"/>
    </row>
    <row r="176" spans="1:5" ht="13.95" customHeight="1" x14ac:dyDescent="0.3">
      <c r="A176" s="124" t="s">
        <v>200</v>
      </c>
      <c r="B176" s="105">
        <f>SUM(B177:B189)</f>
        <v>107862.6</v>
      </c>
      <c r="C176" s="104"/>
      <c r="D176" s="106"/>
      <c r="E176" s="125"/>
    </row>
    <row r="177" spans="1:5" ht="13.95" customHeight="1" x14ac:dyDescent="0.3">
      <c r="A177" s="24" t="s">
        <v>201</v>
      </c>
      <c r="B177" s="30">
        <v>82.64</v>
      </c>
      <c r="C177" s="26">
        <v>43858</v>
      </c>
      <c r="D177" s="27" t="s">
        <v>202</v>
      </c>
      <c r="E177" s="129" t="s">
        <v>201</v>
      </c>
    </row>
    <row r="178" spans="1:5" ht="13.95" customHeight="1" x14ac:dyDescent="0.3">
      <c r="A178" s="44" t="s">
        <v>203</v>
      </c>
      <c r="B178" s="30">
        <v>27900</v>
      </c>
      <c r="C178" s="26">
        <v>43840</v>
      </c>
      <c r="D178" s="73" t="s">
        <v>11</v>
      </c>
      <c r="E178" s="28" t="s">
        <v>204</v>
      </c>
    </row>
    <row r="179" spans="1:5" ht="13.95" customHeight="1" x14ac:dyDescent="0.3">
      <c r="A179" s="44" t="s">
        <v>205</v>
      </c>
      <c r="B179" s="30">
        <v>18770</v>
      </c>
      <c r="C179" s="26">
        <v>43860</v>
      </c>
      <c r="D179" s="73" t="s">
        <v>11</v>
      </c>
      <c r="E179" s="28" t="s">
        <v>206</v>
      </c>
    </row>
    <row r="180" spans="1:5" ht="13.95" customHeight="1" x14ac:dyDescent="0.3">
      <c r="A180" s="44" t="s">
        <v>207</v>
      </c>
      <c r="B180" s="30">
        <v>49600</v>
      </c>
      <c r="C180" s="26">
        <v>43846</v>
      </c>
      <c r="D180" s="73" t="s">
        <v>11</v>
      </c>
      <c r="E180" s="28" t="s">
        <v>39</v>
      </c>
    </row>
    <row r="181" spans="1:5" ht="13.95" customHeight="1" x14ac:dyDescent="0.3">
      <c r="A181" s="24" t="s">
        <v>208</v>
      </c>
      <c r="B181" s="30">
        <v>1018.5</v>
      </c>
      <c r="C181" s="26">
        <v>43846</v>
      </c>
      <c r="D181" s="73" t="s">
        <v>11</v>
      </c>
      <c r="E181" s="28" t="s">
        <v>209</v>
      </c>
    </row>
    <row r="182" spans="1:5" ht="13.95" customHeight="1" x14ac:dyDescent="0.3">
      <c r="A182" s="44" t="s">
        <v>210</v>
      </c>
      <c r="B182" s="30">
        <v>2101.5700000000002</v>
      </c>
      <c r="C182" s="26">
        <v>43836</v>
      </c>
      <c r="D182" s="73" t="s">
        <v>202</v>
      </c>
      <c r="E182" s="28" t="s">
        <v>202</v>
      </c>
    </row>
    <row r="183" spans="1:5" ht="13.95" customHeight="1" x14ac:dyDescent="0.3">
      <c r="A183" s="24" t="s">
        <v>208</v>
      </c>
      <c r="B183" s="30">
        <v>919.56</v>
      </c>
      <c r="C183" s="26">
        <v>43843</v>
      </c>
      <c r="D183" s="73" t="s">
        <v>11</v>
      </c>
      <c r="E183" s="28" t="s">
        <v>211</v>
      </c>
    </row>
    <row r="184" spans="1:5" ht="13.95" customHeight="1" x14ac:dyDescent="0.3">
      <c r="A184" s="24" t="s">
        <v>212</v>
      </c>
      <c r="B184" s="30">
        <v>178</v>
      </c>
      <c r="C184" s="26">
        <v>43845</v>
      </c>
      <c r="D184" s="73" t="s">
        <v>11</v>
      </c>
      <c r="E184" s="28" t="s">
        <v>213</v>
      </c>
    </row>
    <row r="185" spans="1:5" ht="13.95" customHeight="1" x14ac:dyDescent="0.3">
      <c r="A185" s="24" t="s">
        <v>214</v>
      </c>
      <c r="B185" s="30">
        <v>445</v>
      </c>
      <c r="C185" s="26">
        <v>43845</v>
      </c>
      <c r="D185" s="73" t="s">
        <v>11</v>
      </c>
      <c r="E185" s="28" t="s">
        <v>215</v>
      </c>
    </row>
    <row r="186" spans="1:5" ht="13.95" customHeight="1" x14ac:dyDescent="0.3">
      <c r="A186" s="24" t="s">
        <v>216</v>
      </c>
      <c r="B186" s="30">
        <v>776</v>
      </c>
      <c r="C186" s="26">
        <v>43846</v>
      </c>
      <c r="D186" s="73" t="s">
        <v>11</v>
      </c>
      <c r="E186" s="28" t="s">
        <v>217</v>
      </c>
    </row>
    <row r="187" spans="1:5" ht="13.95" customHeight="1" x14ac:dyDescent="0.3">
      <c r="A187" s="24" t="s">
        <v>210</v>
      </c>
      <c r="B187" s="30">
        <v>2071.33</v>
      </c>
      <c r="C187" s="26">
        <v>43858</v>
      </c>
      <c r="D187" s="73" t="s">
        <v>202</v>
      </c>
      <c r="E187" s="28" t="s">
        <v>202</v>
      </c>
    </row>
    <row r="188" spans="1:5" ht="13.95" customHeight="1" x14ac:dyDescent="0.3">
      <c r="A188" s="24" t="s">
        <v>218</v>
      </c>
      <c r="B188" s="30">
        <v>4000</v>
      </c>
      <c r="C188" s="26">
        <v>43861</v>
      </c>
      <c r="D188" s="73" t="s">
        <v>11</v>
      </c>
      <c r="E188" s="28" t="s">
        <v>39</v>
      </c>
    </row>
    <row r="189" spans="1:5" ht="13.95" customHeight="1" x14ac:dyDescent="0.3">
      <c r="A189" s="44"/>
      <c r="B189" s="43"/>
      <c r="C189" s="26"/>
      <c r="D189" s="73"/>
      <c r="E189" s="28"/>
    </row>
    <row r="190" spans="1:5" ht="13.95" customHeight="1" x14ac:dyDescent="0.3">
      <c r="A190" s="124" t="s">
        <v>219</v>
      </c>
      <c r="B190" s="105">
        <f>SUM(B191:B196)</f>
        <v>2614.0699999999997</v>
      </c>
      <c r="C190" s="104"/>
      <c r="D190" s="106"/>
      <c r="E190" s="125"/>
    </row>
    <row r="191" spans="1:5" ht="13.95" customHeight="1" x14ac:dyDescent="0.3">
      <c r="A191" s="32" t="s">
        <v>220</v>
      </c>
      <c r="B191" s="113">
        <v>202.61</v>
      </c>
      <c r="C191" s="38">
        <v>43850</v>
      </c>
      <c r="D191" s="41" t="s">
        <v>202</v>
      </c>
      <c r="E191" s="40" t="s">
        <v>221</v>
      </c>
    </row>
    <row r="192" spans="1:5" ht="13.95" customHeight="1" x14ac:dyDescent="0.3">
      <c r="A192" s="44" t="s">
        <v>222</v>
      </c>
      <c r="B192" s="30">
        <v>250</v>
      </c>
      <c r="C192" s="26">
        <v>43840</v>
      </c>
      <c r="D192" s="27" t="s">
        <v>11</v>
      </c>
      <c r="E192" s="28" t="s">
        <v>223</v>
      </c>
    </row>
    <row r="193" spans="1:5" ht="13.95" customHeight="1" x14ac:dyDescent="0.3">
      <c r="A193" s="24" t="s">
        <v>224</v>
      </c>
      <c r="B193" s="30">
        <v>120</v>
      </c>
      <c r="C193" s="26">
        <v>43838</v>
      </c>
      <c r="D193" s="27" t="s">
        <v>11</v>
      </c>
      <c r="E193" s="28" t="s">
        <v>225</v>
      </c>
    </row>
    <row r="194" spans="1:5" ht="13.95" customHeight="1" x14ac:dyDescent="0.3">
      <c r="A194" s="47" t="s">
        <v>226</v>
      </c>
      <c r="B194" s="71">
        <v>571.09</v>
      </c>
      <c r="C194" s="26">
        <v>43858</v>
      </c>
      <c r="D194" s="27" t="s">
        <v>21</v>
      </c>
      <c r="E194" s="28" t="s">
        <v>227</v>
      </c>
    </row>
    <row r="195" spans="1:5" ht="13.95" customHeight="1" x14ac:dyDescent="0.3">
      <c r="A195" s="24" t="s">
        <v>226</v>
      </c>
      <c r="B195" s="74">
        <v>1470.37</v>
      </c>
      <c r="C195" s="26">
        <v>43858</v>
      </c>
      <c r="D195" s="27" t="s">
        <v>21</v>
      </c>
      <c r="E195" s="28" t="s">
        <v>228</v>
      </c>
    </row>
    <row r="196" spans="1:5" ht="13.95" customHeight="1" x14ac:dyDescent="0.3">
      <c r="A196" s="44"/>
      <c r="B196" s="114"/>
      <c r="C196" s="26"/>
      <c r="D196" s="27"/>
      <c r="E196" s="28"/>
    </row>
    <row r="197" spans="1:5" ht="13.95" customHeight="1" x14ac:dyDescent="0.3">
      <c r="A197" s="126" t="s">
        <v>229</v>
      </c>
      <c r="B197" s="105">
        <f>SUM(B7,B47,B68,B118,B133,B159,B162,B165,B176,B190)</f>
        <v>640967.98999999987</v>
      </c>
      <c r="C197" s="110"/>
      <c r="D197" s="109"/>
      <c r="E197" s="127"/>
    </row>
    <row r="198" spans="1:5" ht="13.95" customHeight="1" x14ac:dyDescent="0.3">
      <c r="A198" s="130"/>
      <c r="B198" s="116"/>
      <c r="C198" s="117"/>
      <c r="D198" s="115"/>
      <c r="E198" s="131"/>
    </row>
    <row r="199" spans="1:5" ht="13.95" customHeight="1" x14ac:dyDescent="0.3">
      <c r="A199" s="126" t="s">
        <v>230</v>
      </c>
      <c r="B199" s="105">
        <f>SUM(B200:B204)</f>
        <v>585925.5</v>
      </c>
      <c r="C199" s="110"/>
      <c r="D199" s="109"/>
      <c r="E199" s="127"/>
    </row>
    <row r="200" spans="1:5" ht="13.95" customHeight="1" x14ac:dyDescent="0.3">
      <c r="A200" s="75" t="s">
        <v>231</v>
      </c>
      <c r="B200" s="30">
        <v>50000</v>
      </c>
      <c r="C200" s="76">
        <v>43837</v>
      </c>
      <c r="D200" s="77" t="s">
        <v>232</v>
      </c>
      <c r="E200" s="78" t="s">
        <v>233</v>
      </c>
    </row>
    <row r="201" spans="1:5" ht="13.95" customHeight="1" x14ac:dyDescent="0.3">
      <c r="A201" s="75" t="s">
        <v>234</v>
      </c>
      <c r="B201" s="118">
        <v>62440.41</v>
      </c>
      <c r="C201" s="76">
        <v>43837</v>
      </c>
      <c r="D201" s="77" t="s">
        <v>232</v>
      </c>
      <c r="E201" s="78" t="s">
        <v>233</v>
      </c>
    </row>
    <row r="202" spans="1:5" ht="13.95" customHeight="1" x14ac:dyDescent="0.3">
      <c r="A202" s="75" t="s">
        <v>235</v>
      </c>
      <c r="B202" s="118">
        <v>197397.12</v>
      </c>
      <c r="C202" s="76">
        <v>43844</v>
      </c>
      <c r="D202" s="77" t="s">
        <v>232</v>
      </c>
      <c r="E202" s="78" t="s">
        <v>233</v>
      </c>
    </row>
    <row r="203" spans="1:5" ht="13.95" customHeight="1" x14ac:dyDescent="0.3">
      <c r="A203" s="75" t="s">
        <v>236</v>
      </c>
      <c r="B203" s="118">
        <v>276087.96999999997</v>
      </c>
      <c r="C203" s="76">
        <v>43854</v>
      </c>
      <c r="D203" s="77" t="s">
        <v>232</v>
      </c>
      <c r="E203" s="78" t="s">
        <v>233</v>
      </c>
    </row>
    <row r="204" spans="1:5" ht="13.95" customHeight="1" x14ac:dyDescent="0.3">
      <c r="A204" s="79"/>
      <c r="B204" s="80"/>
      <c r="C204" s="81"/>
      <c r="D204" s="82"/>
      <c r="E204" s="83"/>
    </row>
    <row r="205" spans="1:5" ht="13.95" customHeight="1" x14ac:dyDescent="0.3">
      <c r="A205" s="126" t="s">
        <v>237</v>
      </c>
      <c r="B205" s="105">
        <f>SUM(B206:B208)</f>
        <v>108226.56000000008</v>
      </c>
      <c r="C205" s="110"/>
      <c r="D205" s="109"/>
      <c r="E205" s="127"/>
    </row>
    <row r="206" spans="1:5" ht="13.95" customHeight="1" x14ac:dyDescent="0.3">
      <c r="A206" s="75" t="s">
        <v>238</v>
      </c>
      <c r="B206" s="30">
        <f>'[1]DEZ 2019'!B184</f>
        <v>76815.480000000098</v>
      </c>
      <c r="C206" s="76">
        <v>43830</v>
      </c>
      <c r="D206" s="77" t="s">
        <v>239</v>
      </c>
      <c r="E206" s="78" t="s">
        <v>240</v>
      </c>
    </row>
    <row r="207" spans="1:5" ht="13.95" customHeight="1" x14ac:dyDescent="0.3">
      <c r="A207" s="75" t="s">
        <v>241</v>
      </c>
      <c r="B207" s="30">
        <v>140.4</v>
      </c>
      <c r="C207" s="76">
        <v>43839</v>
      </c>
      <c r="D207" s="77"/>
      <c r="E207" s="78" t="s">
        <v>242</v>
      </c>
    </row>
    <row r="208" spans="1:5" ht="13.95" customHeight="1" x14ac:dyDescent="0.3">
      <c r="A208" s="75" t="s">
        <v>243</v>
      </c>
      <c r="B208" s="30">
        <v>31270.68</v>
      </c>
      <c r="C208" s="76">
        <v>43850</v>
      </c>
      <c r="D208" s="77"/>
      <c r="E208" s="78" t="s">
        <v>244</v>
      </c>
    </row>
    <row r="209" spans="1:5" ht="13.95" customHeight="1" thickBot="1" x14ac:dyDescent="0.35">
      <c r="A209" s="132" t="s">
        <v>245</v>
      </c>
      <c r="B209" s="133">
        <f>B199+B205-B197</f>
        <v>53184.070000000182</v>
      </c>
      <c r="C209" s="134"/>
      <c r="D209" s="135"/>
      <c r="E209" s="136"/>
    </row>
    <row r="210" spans="1:5" ht="13.95" customHeight="1" x14ac:dyDescent="0.3">
      <c r="A210" s="100"/>
      <c r="B210" s="101"/>
      <c r="C210" s="102"/>
      <c r="D210" s="103"/>
      <c r="E210" s="87"/>
    </row>
    <row r="211" spans="1:5" ht="13.95" customHeight="1" x14ac:dyDescent="0.3">
      <c r="A211" s="10" t="s">
        <v>246</v>
      </c>
      <c r="B211" s="84"/>
      <c r="C211" s="85"/>
      <c r="D211" s="86"/>
      <c r="E211" s="87"/>
    </row>
    <row r="212" spans="1:5" ht="13.95" customHeight="1" x14ac:dyDescent="0.3">
      <c r="A212" s="88" t="s">
        <v>247</v>
      </c>
      <c r="B212" s="89"/>
      <c r="C212" s="89"/>
      <c r="D212" s="89"/>
      <c r="E212" s="90"/>
    </row>
    <row r="213" spans="1:5" ht="13.95" customHeight="1" x14ac:dyDescent="0.3">
      <c r="A213" s="91" t="s">
        <v>248</v>
      </c>
      <c r="B213" s="92"/>
      <c r="C213" s="92"/>
      <c r="D213" s="92"/>
      <c r="E213" s="93"/>
    </row>
    <row r="214" spans="1:5" ht="13.95" customHeight="1" thickBot="1" x14ac:dyDescent="0.35">
      <c r="A214" s="94" t="s">
        <v>249</v>
      </c>
      <c r="B214" s="95"/>
      <c r="C214" s="95"/>
      <c r="D214" s="95"/>
      <c r="E214" s="96"/>
    </row>
    <row r="215" spans="1:5" ht="13.95" customHeight="1" x14ac:dyDescent="0.3"/>
    <row r="216" spans="1:5" ht="13.95" customHeight="1" x14ac:dyDescent="0.3"/>
    <row r="217" spans="1:5" ht="13.95" customHeight="1" x14ac:dyDescent="0.3"/>
  </sheetData>
  <mergeCells count="4">
    <mergeCell ref="A4:E4"/>
    <mergeCell ref="A212:E212"/>
    <mergeCell ref="A213:E213"/>
    <mergeCell ref="A214:E214"/>
  </mergeCells>
  <pageMargins left="0.511811024" right="0.511811024" top="0.78740157499999996" bottom="0.78740157499999996" header="0.31496062000000002" footer="0.31496062000000002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2023-02-02T22:20:21Z</cp:lastPrinted>
  <dcterms:created xsi:type="dcterms:W3CDTF">2023-02-02T22:18:54Z</dcterms:created>
  <dcterms:modified xsi:type="dcterms:W3CDTF">2023-02-02T22:20:58Z</dcterms:modified>
</cp:coreProperties>
</file>