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CFBC525C-9308-4312-9E9D-F2C65D5DB22A}" xr6:coauthVersionLast="47" xr6:coauthVersionMax="47" xr10:uidLastSave="{00000000-0000-0000-0000-000000000000}"/>
  <bookViews>
    <workbookView xWindow="-108" yWindow="-108" windowWidth="23256" windowHeight="12576" xr2:uid="{C4F20281-1BB4-4AB1-952B-5BBE1325ACCA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4" i="1" l="1"/>
  <c r="C173" i="1" s="1"/>
  <c r="C165" i="1"/>
  <c r="C158" i="1"/>
  <c r="C148" i="1"/>
  <c r="C145" i="1"/>
  <c r="C142" i="1"/>
  <c r="C139" i="1"/>
  <c r="C136" i="1"/>
  <c r="C119" i="1"/>
  <c r="C116" i="1"/>
  <c r="C114" i="1"/>
  <c r="C105" i="1"/>
  <c r="C100" i="1"/>
  <c r="C99" i="1" s="1"/>
  <c r="C95" i="1"/>
  <c r="C92" i="1"/>
  <c r="C88" i="1"/>
  <c r="C85" i="1"/>
  <c r="C82" i="1"/>
  <c r="C79" i="1"/>
  <c r="C67" i="1"/>
  <c r="C64" i="1"/>
  <c r="C63" i="1" s="1"/>
  <c r="C60" i="1"/>
  <c r="C58" i="1"/>
  <c r="C32" i="1" s="1"/>
  <c r="C33" i="1"/>
  <c r="C20" i="1"/>
  <c r="C12" i="1"/>
  <c r="C8" i="1"/>
  <c r="C7" i="1" s="1"/>
  <c r="C113" i="1" l="1"/>
  <c r="C163" i="1"/>
  <c r="C177" i="1" s="1"/>
</calcChain>
</file>

<file path=xl/sharedStrings.xml><?xml version="1.0" encoding="utf-8"?>
<sst xmlns="http://schemas.openxmlformats.org/spreadsheetml/2006/main" count="330" uniqueCount="205">
  <si>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</si>
  <si>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</si>
  <si>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JULHO/2019</t>
  </si>
  <si>
    <t>ITENS DE DESPESAS - JUL/2019</t>
  </si>
  <si>
    <t>R$ VALORES</t>
  </si>
  <si>
    <t>DATA  PGT</t>
  </si>
  <si>
    <t>OPERAÇÃO</t>
  </si>
  <si>
    <t>DETALHES</t>
  </si>
  <si>
    <t>1. Pessoal</t>
  </si>
  <si>
    <t>1.1. Salários (CLT)</t>
  </si>
  <si>
    <t>FOLHA JUNHO</t>
  </si>
  <si>
    <t>1.2. Outras Formas de Contratação</t>
  </si>
  <si>
    <t>NATANAEL MARTINS COELHO E CIA LTDA ME</t>
  </si>
  <si>
    <t>TRANSF</t>
  </si>
  <si>
    <t>NF 1194</t>
  </si>
  <si>
    <t>ANDRADE VILELA &amp; SANTOS VILELA LTDA</t>
  </si>
  <si>
    <t>TED</t>
  </si>
  <si>
    <t>NF 042</t>
  </si>
  <si>
    <t>BRUNA MOREIRA MEDRADO ME</t>
  </si>
  <si>
    <t>NF 017</t>
  </si>
  <si>
    <t>RODRIGUES E FELIX LTDA ME</t>
  </si>
  <si>
    <t>NF 041</t>
  </si>
  <si>
    <t>DC NORONHA LUZ NUTIRICIONISTA</t>
  </si>
  <si>
    <t>NF 009</t>
  </si>
  <si>
    <t>PRO-SAÚDE SERVIÇOS MÉDICOS</t>
  </si>
  <si>
    <t>NF 051</t>
  </si>
  <si>
    <t>1.3. Encargos/Benefícios</t>
  </si>
  <si>
    <t>FGTS REF 05/2019</t>
  </si>
  <si>
    <t>GUIA DE ARREC</t>
  </si>
  <si>
    <t xml:space="preserve">GPS S FOLHA COMP 05/19 HMAA  </t>
  </si>
  <si>
    <t>PIS S FL COMP 05/19</t>
  </si>
  <si>
    <t>DARF</t>
  </si>
  <si>
    <t>IRRF S FL COMP 05/19</t>
  </si>
  <si>
    <t>IRRF S FL COMP 04/19</t>
  </si>
  <si>
    <t>PIS S FL COMP 04/19</t>
  </si>
  <si>
    <t>GPS S FL COMP 06/19</t>
  </si>
  <si>
    <t>FGTS REF 06/2019</t>
  </si>
  <si>
    <t>IRRF S FL COMP 06/19</t>
  </si>
  <si>
    <t>PIS S FL COMP 06/19</t>
  </si>
  <si>
    <t>2. Mat/Med</t>
  </si>
  <si>
    <t>2.1. Medicamentos</t>
  </si>
  <si>
    <t>SUPERMEDICA DIST HOSP EIRELI</t>
  </si>
  <si>
    <t>NF 55111</t>
  </si>
  <si>
    <t>NF 56362</t>
  </si>
  <si>
    <t>NF 56658</t>
  </si>
  <si>
    <t>NF 55773</t>
  </si>
  <si>
    <t xml:space="preserve">MED VITTA COM DE PROD HOSPITALARES LTDA </t>
  </si>
  <si>
    <t>BOLETO</t>
  </si>
  <si>
    <t>NF 3191</t>
  </si>
  <si>
    <t>MARTINS DIST E LOG EIRELI</t>
  </si>
  <si>
    <t>NF 66698</t>
  </si>
  <si>
    <t>KONIMAGEM COMERCIAL LTDA</t>
  </si>
  <si>
    <t>NF 176904</t>
  </si>
  <si>
    <t>NF 66739</t>
  </si>
  <si>
    <t>PRO HEALTH DIST. DE MED EIRELI ME</t>
  </si>
  <si>
    <t>NF 2453</t>
  </si>
  <si>
    <t>BETALABOR MAT DE LABORATORIO E HOSPITAL</t>
  </si>
  <si>
    <t>NF 3024</t>
  </si>
  <si>
    <t>MED VITTA COM DE PROD HOSPITALARES LTDA</t>
  </si>
  <si>
    <t>NF 3870</t>
  </si>
  <si>
    <t>NF 57066</t>
  </si>
  <si>
    <t>NF 56657</t>
  </si>
  <si>
    <t>SOCRAM MAQ E APARELHOS EQUIP LTDA</t>
  </si>
  <si>
    <t>NF 37726</t>
  </si>
  <si>
    <t>NF 66902</t>
  </si>
  <si>
    <t>NF 66903</t>
  </si>
  <si>
    <t>CIENTIFICA MEDICA HOSPITALAR LTDA</t>
  </si>
  <si>
    <t>NF 91789</t>
  </si>
  <si>
    <t>NF 91212</t>
  </si>
  <si>
    <t>NF 66905</t>
  </si>
  <si>
    <t>MARTINS DIST E LOG EIRELI 1X2</t>
  </si>
  <si>
    <t>NF 66951</t>
  </si>
  <si>
    <t>NF 66956</t>
  </si>
  <si>
    <t>ASTHAMED COM PROD EQUIP HOSP EIRELI EPP</t>
  </si>
  <si>
    <t>NF 26992</t>
  </si>
  <si>
    <t>NF 26251</t>
  </si>
  <si>
    <t>2.2. Materais Hospitalares</t>
  </si>
  <si>
    <t>TELEVIDA CENTRO ESP. DE TELEDIAFNOSTICO</t>
  </si>
  <si>
    <t>NFSE 73014</t>
  </si>
  <si>
    <t>2.3 Gases Medicinais</t>
  </si>
  <si>
    <t>MERCADÃO DOS PARAFUSOS SMA LTDA</t>
  </si>
  <si>
    <t>NF 209</t>
  </si>
  <si>
    <t>3. Materais Diversos</t>
  </si>
  <si>
    <t>3.1. Materiais de Higienização</t>
  </si>
  <si>
    <t>MERCEARIA PREÇO BAIXO - ALDELICIA LOPES CHAVES</t>
  </si>
  <si>
    <t>NF 565</t>
  </si>
  <si>
    <t>3.2. Materiais / Gêneros Alimentícios</t>
  </si>
  <si>
    <t>MARIA ODETE F FARIA AZEVEDO ME</t>
  </si>
  <si>
    <t>VANDEIR ALVES NOGUEIRA ME</t>
  </si>
  <si>
    <t>NF 276</t>
  </si>
  <si>
    <t>ROGERIO DOS SANTOS ROQUE ME</t>
  </si>
  <si>
    <t>NF 567</t>
  </si>
  <si>
    <t>NF 568</t>
  </si>
  <si>
    <t>NF 566</t>
  </si>
  <si>
    <t>RODRIGUES VIEIRA COM E DIST DE ALIMENTOS</t>
  </si>
  <si>
    <t>NF 163909</t>
  </si>
  <si>
    <t>NF 164184</t>
  </si>
  <si>
    <t>NF 564</t>
  </si>
  <si>
    <t>NF 300</t>
  </si>
  <si>
    <t>NF 052</t>
  </si>
  <si>
    <t>3.3. Material Expediente</t>
  </si>
  <si>
    <t>3.4. Material Divulgação</t>
  </si>
  <si>
    <t>EDITORA RAIZES LTDA EPP</t>
  </si>
  <si>
    <t>NFSE 39411</t>
  </si>
  <si>
    <t>3.5. Material Permanente</t>
  </si>
  <si>
    <t>3.6. Combustível</t>
  </si>
  <si>
    <t>COMERCIAL DE DERIVADOS DE PETROLEO JOTTAS LTDA</t>
  </si>
  <si>
    <t>NF 21998</t>
  </si>
  <si>
    <t>COMERCIAL DE DERIVADOS DE PETROLEO JOTAS LTDA</t>
  </si>
  <si>
    <t>NF 6521</t>
  </si>
  <si>
    <t>3.7. GLP</t>
  </si>
  <si>
    <t xml:space="preserve">ELIZANGELA C T FARIA MARTINS </t>
  </si>
  <si>
    <t>NF 2138</t>
  </si>
  <si>
    <t>3.8. Material de Lavanderia</t>
  </si>
  <si>
    <t>R7 COMERCIO DE PROD DE HIG EIRELI EPP</t>
  </si>
  <si>
    <t>NF 16924 2X3</t>
  </si>
  <si>
    <t xml:space="preserve">R7 COMERCIO DE PROD DE HIG EIRELI EPP </t>
  </si>
  <si>
    <t>NF 16924 3X3</t>
  </si>
  <si>
    <t>4. Manutenção</t>
  </si>
  <si>
    <t>4.1. Materiais de Manutenção</t>
  </si>
  <si>
    <t>ELAINE BATISTA DA SILVA - FERRAGISTA ME</t>
  </si>
  <si>
    <t>NF 1531</t>
  </si>
  <si>
    <t>RIBEIRO COMERCIO E ASSIST TECNICA LTDA</t>
  </si>
  <si>
    <t>NF 1769</t>
  </si>
  <si>
    <t>AGP COMERCIO DE PNEUS LTDA</t>
  </si>
  <si>
    <t>NF 1120</t>
  </si>
  <si>
    <t>4.2. Serviços de Manutenção</t>
  </si>
  <si>
    <t xml:space="preserve">CAM CONSTRUTORA </t>
  </si>
  <si>
    <t>SOCRAM MAQUINAS APARELHOS E EQUIPAMENTOS</t>
  </si>
  <si>
    <t>NFSE 848</t>
  </si>
  <si>
    <t>VALMERICE FERREIRA LEITE - DESINSERA SERVIÇOS</t>
  </si>
  <si>
    <t>NFSE 065</t>
  </si>
  <si>
    <t>LEANDRO ALVES DOS SANTOS</t>
  </si>
  <si>
    <t>NFSE 002</t>
  </si>
  <si>
    <t xml:space="preserve">DIOGENES BASTOS FREITAS </t>
  </si>
  <si>
    <t>NFSE 030</t>
  </si>
  <si>
    <t>PINHEIRO E QUEIROZ LTDA</t>
  </si>
  <si>
    <t>NFSE 3966</t>
  </si>
  <si>
    <t>5. Seguros / Impostos / Taxas</t>
  </si>
  <si>
    <t>5.1. Seguros (Imóvel e Automóvel)</t>
  </si>
  <si>
    <t>5.2. Taxas e Serviços de Cartório</t>
  </si>
  <si>
    <t>BERNARDO CRUZ SANTOS</t>
  </si>
  <si>
    <t>PROTESTO CARTORIO NF 3870 MEDVITTA</t>
  </si>
  <si>
    <t>5.3. Taxas Impostos</t>
  </si>
  <si>
    <t>IR S NFSE COMP 04/2019</t>
  </si>
  <si>
    <t>CSRF S NFS COMP 04/2019</t>
  </si>
  <si>
    <t>GPS S NFSE CAM</t>
  </si>
  <si>
    <t>GPS S NFSE CAM N. 58 COMP 02/19</t>
  </si>
  <si>
    <t>IR S NFSE COMP 05/2019</t>
  </si>
  <si>
    <t>IR S NFSE SOCRAM N. 848 COMP 03/19</t>
  </si>
  <si>
    <t>CRSF S NFSE 05/19</t>
  </si>
  <si>
    <t>CRSF S NFSE 06/19</t>
  </si>
  <si>
    <t>IR S NFSE COMP 06/19</t>
  </si>
  <si>
    <t>ISSQ SM S NFSE NILSON</t>
  </si>
  <si>
    <t>ISSQ SM S NFSE COMP 04/19</t>
  </si>
  <si>
    <t>ISSQ SM S NFSE COMP 05/19</t>
  </si>
  <si>
    <t>ISSQ SM S NFSE COMP 06/19</t>
  </si>
  <si>
    <t>5.4. Taxas Bancárias</t>
  </si>
  <si>
    <t>BANCO DO BRASIL DOC/TED ELETRÔNICO</t>
  </si>
  <si>
    <t>TARIFA PACOTES SERVIÇOS</t>
  </si>
  <si>
    <t>TARIFA PACOTE</t>
  </si>
  <si>
    <t>6. Telefonia</t>
  </si>
  <si>
    <t>TELEFONE FIXO OI REF JUNHO/19</t>
  </si>
  <si>
    <t>FATURAS</t>
  </si>
  <si>
    <t>TELEFONE FIXO OI REF JULHO/19</t>
  </si>
  <si>
    <t>7. Água</t>
  </si>
  <si>
    <t>8. Energia Elétrica</t>
  </si>
  <si>
    <t>9. Prestação de Serviços Terceiros</t>
  </si>
  <si>
    <t>F T MENDES &amp; CIA LTDA</t>
  </si>
  <si>
    <t>NF 047</t>
  </si>
  <si>
    <t>ADM SERVIÇOS E CONSULTORIA LTDA</t>
  </si>
  <si>
    <t>NF 011</t>
  </si>
  <si>
    <t>PRO ATIVA CURSOS E RECURSOS HUMANO</t>
  </si>
  <si>
    <t>NF 014</t>
  </si>
  <si>
    <t>DOUGLAS HENRIQUE DE CARVALHO</t>
  </si>
  <si>
    <t>NF 024</t>
  </si>
  <si>
    <t>MARLENE JOSE SILVA GONÇALVES</t>
  </si>
  <si>
    <t>NF 156</t>
  </si>
  <si>
    <t>ALLEN DANIEL SOUZA</t>
  </si>
  <si>
    <t>NF 012</t>
  </si>
  <si>
    <t>NF 015</t>
  </si>
  <si>
    <t>10. Informática</t>
  </si>
  <si>
    <t>ATILA BARU SISTEMAS LTDA</t>
  </si>
  <si>
    <t>NFSE 10044</t>
  </si>
  <si>
    <t>SD DE MEDEIROS LTDA</t>
  </si>
  <si>
    <t>NF 11114</t>
  </si>
  <si>
    <t>NF 3239</t>
  </si>
  <si>
    <t>11. TOTAL GLOBAL</t>
  </si>
  <si>
    <t>TOTAL DO REPASSE</t>
  </si>
  <si>
    <t>5º PARC REF MAI2019 (8º REPASSE)</t>
  </si>
  <si>
    <t>TED - 104 0794 11433328000118 FMS SMA</t>
  </si>
  <si>
    <t>6º PARC REF MAI2019 (8º REPASSE)</t>
  </si>
  <si>
    <t>7º PARC REF MAI2019 (8º REPASSE)</t>
  </si>
  <si>
    <t>8º PARC REF MAI2019 (8º REPASSE)</t>
  </si>
  <si>
    <t>9º PARC REF MAI2019 (8º REPASSE)</t>
  </si>
  <si>
    <t>1º PARC REF JUN2019 (9º REPASSE)</t>
  </si>
  <si>
    <t>12. SALDO DO MÊS ANTERIOR</t>
  </si>
  <si>
    <t>SALDO CONTA DIA 30/06/19</t>
  </si>
  <si>
    <t>SALDO</t>
  </si>
  <si>
    <t>SALDO CONTA MÊS ANTERIOR</t>
  </si>
  <si>
    <t>SALDO EM CONTA</t>
  </si>
  <si>
    <t>GOIÂNIA (GO),  31 JULHO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</si>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</sst>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4" fontId="3" fillId="4" borderId="10" xfId="0" applyNumberFormat="1" applyFont="1" applyFill="1" applyBorder="1" applyAlignment="1" applyProtection="1">
      <alignment horizontal="right" vertical="top"/>
      <protection locked="0"/>
    </xf>
    <xf numFmtId="164" fontId="3" fillId="4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4" fontId="1" fillId="0" borderId="10" xfId="0" applyNumberFormat="1" applyFont="1" applyBorder="1" applyAlignment="1">
      <alignment horizontal="right" vertical="top"/>
    </xf>
    <xf numFmtId="0" fontId="1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4" fontId="3" fillId="4" borderId="10" xfId="0" applyNumberFormat="1" applyFont="1" applyFill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164" fontId="3" fillId="4" borderId="10" xfId="0" applyNumberFormat="1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>
      <alignment vertical="top"/>
    </xf>
    <xf numFmtId="164" fontId="3" fillId="4" borderId="10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16" fontId="1" fillId="4" borderId="11" xfId="0" applyNumberFormat="1" applyFont="1" applyFill="1" applyBorder="1" applyAlignment="1">
      <alignment horizontal="left" vertical="top"/>
    </xf>
    <xf numFmtId="4" fontId="2" fillId="3" borderId="10" xfId="0" applyNumberFormat="1" applyFont="1" applyFill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9" xfId="0" applyFont="1" applyBorder="1"/>
    <xf numFmtId="0" fontId="3" fillId="0" borderId="11" xfId="0" applyFont="1" applyBorder="1" applyAlignment="1">
      <alignment horizontal="left" vertical="top"/>
    </xf>
    <xf numFmtId="0" fontId="1" fillId="4" borderId="0" xfId="0" applyFont="1" applyFill="1" applyAlignment="1">
      <alignment vertical="top"/>
    </xf>
    <xf numFmtId="164" fontId="2" fillId="2" borderId="16" xfId="0" applyNumberFormat="1" applyFont="1" applyFill="1" applyBorder="1" applyAlignment="1">
      <alignment horizontal="center" vertical="top"/>
    </xf>
    <xf numFmtId="14" fontId="1" fillId="4" borderId="10" xfId="0" applyNumberFormat="1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4" fontId="3" fillId="6" borderId="10" xfId="0" applyNumberFormat="1" applyFont="1" applyFill="1" applyBorder="1" applyAlignment="1">
      <alignment horizontal="right" vertical="top"/>
    </xf>
    <xf numFmtId="164" fontId="3" fillId="6" borderId="10" xfId="0" applyNumberFormat="1" applyFont="1" applyFill="1" applyBorder="1" applyAlignment="1">
      <alignment horizontal="center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6" borderId="10" xfId="0" applyNumberFormat="1" applyFont="1" applyFill="1" applyBorder="1" applyAlignment="1">
      <alignment vertical="top"/>
    </xf>
    <xf numFmtId="0" fontId="3" fillId="6" borderId="1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/>
    </xf>
    <xf numFmtId="4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4" fontId="2" fillId="2" borderId="13" xfId="0" applyNumberFormat="1" applyFont="1" applyFill="1" applyBorder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9">
          <cell r="C119">
            <v>4039.9400000000605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C486-9711-4762-9310-E3E6F0A0606B}">
  <dimension ref="B1:G184"/>
  <sheetViews>
    <sheetView tabSelected="1" zoomScaleNormal="100" workbookViewId="0">
      <selection activeCell="L15" sqref="L15"/>
    </sheetView>
  </sheetViews>
  <sheetFormatPr defaultColWidth="8.6640625" defaultRowHeight="13.8" x14ac:dyDescent="0.3"/>
  <cols>
    <col min="1" max="1" width="3.3320312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31.4414062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84"/>
      <c r="D5" s="85"/>
      <c r="E5" s="86"/>
      <c r="F5" s="11"/>
    </row>
    <row r="6" spans="2:6" ht="13.95" customHeight="1" x14ac:dyDescent="0.3">
      <c r="B6" s="106" t="s">
        <v>3</v>
      </c>
      <c r="C6" s="107" t="s">
        <v>4</v>
      </c>
      <c r="D6" s="61" t="s">
        <v>5</v>
      </c>
      <c r="E6" s="108" t="s">
        <v>6</v>
      </c>
      <c r="F6" s="109" t="s">
        <v>7</v>
      </c>
    </row>
    <row r="7" spans="2:6" ht="13.95" customHeight="1" x14ac:dyDescent="0.3">
      <c r="B7" s="110" t="s">
        <v>8</v>
      </c>
      <c r="C7" s="92">
        <f>SUM(C8,C12,C20)</f>
        <v>227984.16</v>
      </c>
      <c r="D7" s="91"/>
      <c r="E7" s="93"/>
      <c r="F7" s="111"/>
    </row>
    <row r="8" spans="2:6" ht="13.95" customHeight="1" x14ac:dyDescent="0.3">
      <c r="B8" s="15" t="s">
        <v>9</v>
      </c>
      <c r="C8" s="16">
        <f>SUM(C9:C11)</f>
        <v>73442.289999999994</v>
      </c>
      <c r="D8" s="17"/>
      <c r="E8" s="18"/>
      <c r="F8" s="19"/>
    </row>
    <row r="9" spans="2:6" ht="13.95" customHeight="1" x14ac:dyDescent="0.3">
      <c r="B9" s="20" t="s">
        <v>10</v>
      </c>
      <c r="C9" s="21">
        <v>73442.289999999994</v>
      </c>
      <c r="D9" s="22"/>
      <c r="E9" s="23"/>
      <c r="F9" s="24"/>
    </row>
    <row r="10" spans="2:6" ht="13.95" customHeight="1" x14ac:dyDescent="0.3">
      <c r="B10" s="20"/>
      <c r="C10" s="21"/>
      <c r="D10" s="22"/>
      <c r="E10" s="23"/>
      <c r="F10" s="24"/>
    </row>
    <row r="11" spans="2:6" ht="13.95" customHeight="1" x14ac:dyDescent="0.3">
      <c r="B11" s="20"/>
      <c r="C11" s="21"/>
      <c r="D11" s="22"/>
      <c r="E11" s="23"/>
      <c r="F11" s="24"/>
    </row>
    <row r="12" spans="2:6" ht="13.95" customHeight="1" x14ac:dyDescent="0.3">
      <c r="B12" s="112" t="s">
        <v>11</v>
      </c>
      <c r="C12" s="16">
        <f>SUM(C13:C19)</f>
        <v>70230.39</v>
      </c>
      <c r="D12" s="95"/>
      <c r="E12" s="94"/>
      <c r="F12" s="113"/>
    </row>
    <row r="13" spans="2:6" ht="13.95" customHeight="1" x14ac:dyDescent="0.3">
      <c r="B13" s="114" t="s">
        <v>12</v>
      </c>
      <c r="C13" s="36">
        <v>2725.5</v>
      </c>
      <c r="D13" s="97">
        <v>43657</v>
      </c>
      <c r="E13" s="96" t="s">
        <v>13</v>
      </c>
      <c r="F13" s="115" t="s">
        <v>14</v>
      </c>
    </row>
    <row r="14" spans="2:6" ht="13.95" customHeight="1" x14ac:dyDescent="0.3">
      <c r="B14" s="114" t="s">
        <v>15</v>
      </c>
      <c r="C14" s="36">
        <v>5674.14</v>
      </c>
      <c r="D14" s="97">
        <v>43657</v>
      </c>
      <c r="E14" s="96" t="s">
        <v>16</v>
      </c>
      <c r="F14" s="115" t="s">
        <v>17</v>
      </c>
    </row>
    <row r="15" spans="2:6" ht="13.95" customHeight="1" x14ac:dyDescent="0.3">
      <c r="B15" s="114" t="s">
        <v>18</v>
      </c>
      <c r="C15" s="36">
        <v>15807.9</v>
      </c>
      <c r="D15" s="97">
        <v>43657</v>
      </c>
      <c r="E15" s="96" t="s">
        <v>13</v>
      </c>
      <c r="F15" s="115" t="s">
        <v>19</v>
      </c>
    </row>
    <row r="16" spans="2:6" ht="13.95" customHeight="1" x14ac:dyDescent="0.3">
      <c r="B16" s="114" t="s">
        <v>20</v>
      </c>
      <c r="C16" s="36">
        <v>7540.55</v>
      </c>
      <c r="D16" s="97">
        <v>43657</v>
      </c>
      <c r="E16" s="96" t="s">
        <v>16</v>
      </c>
      <c r="F16" s="115" t="s">
        <v>21</v>
      </c>
    </row>
    <row r="17" spans="2:6" ht="13.95" customHeight="1" x14ac:dyDescent="0.3">
      <c r="B17" s="114" t="s">
        <v>22</v>
      </c>
      <c r="C17" s="36">
        <v>3007</v>
      </c>
      <c r="D17" s="97">
        <v>43657</v>
      </c>
      <c r="E17" s="96" t="s">
        <v>13</v>
      </c>
      <c r="F17" s="115" t="s">
        <v>23</v>
      </c>
    </row>
    <row r="18" spans="2:6" ht="13.95" customHeight="1" x14ac:dyDescent="0.3">
      <c r="B18" s="25" t="s">
        <v>24</v>
      </c>
      <c r="C18" s="36">
        <v>35475.300000000003</v>
      </c>
      <c r="D18" s="97">
        <v>43657</v>
      </c>
      <c r="E18" s="96" t="s">
        <v>16</v>
      </c>
      <c r="F18" s="115" t="s">
        <v>25</v>
      </c>
    </row>
    <row r="19" spans="2:6" ht="13.95" customHeight="1" x14ac:dyDescent="0.3">
      <c r="B19" s="26"/>
      <c r="C19" s="27"/>
      <c r="D19" s="28"/>
      <c r="E19" s="29"/>
      <c r="F19" s="30"/>
    </row>
    <row r="20" spans="2:6" ht="13.95" customHeight="1" x14ac:dyDescent="0.3">
      <c r="B20" s="112" t="s">
        <v>26</v>
      </c>
      <c r="C20" s="16">
        <f>SUM(C21:C31)</f>
        <v>84311.48000000001</v>
      </c>
      <c r="D20" s="95"/>
      <c r="E20" s="94"/>
      <c r="F20" s="113"/>
    </row>
    <row r="21" spans="2:6" ht="13.95" customHeight="1" x14ac:dyDescent="0.3">
      <c r="B21" s="20" t="s">
        <v>27</v>
      </c>
      <c r="C21" s="31">
        <v>7054.82</v>
      </c>
      <c r="D21" s="22">
        <v>43658</v>
      </c>
      <c r="E21" s="23" t="s">
        <v>28</v>
      </c>
      <c r="F21" s="24"/>
    </row>
    <row r="22" spans="2:6" ht="13.95" customHeight="1" x14ac:dyDescent="0.3">
      <c r="B22" s="20" t="s">
        <v>29</v>
      </c>
      <c r="C22" s="31">
        <v>31792.73</v>
      </c>
      <c r="D22" s="22">
        <v>43658</v>
      </c>
      <c r="E22" s="23" t="s">
        <v>28</v>
      </c>
      <c r="F22" s="24"/>
    </row>
    <row r="23" spans="2:6" ht="13.95" customHeight="1" x14ac:dyDescent="0.3">
      <c r="B23" s="20" t="s">
        <v>30</v>
      </c>
      <c r="C23" s="31">
        <v>854.83</v>
      </c>
      <c r="D23" s="22">
        <v>43658</v>
      </c>
      <c r="E23" s="23" t="s">
        <v>31</v>
      </c>
      <c r="F23" s="24"/>
    </row>
    <row r="24" spans="2:6" ht="13.95" customHeight="1" x14ac:dyDescent="0.3">
      <c r="B24" s="20" t="s">
        <v>32</v>
      </c>
      <c r="C24" s="31">
        <v>2103.36</v>
      </c>
      <c r="D24" s="22">
        <v>43658</v>
      </c>
      <c r="E24" s="23" t="s">
        <v>28</v>
      </c>
      <c r="F24" s="24"/>
    </row>
    <row r="25" spans="2:6" ht="13.95" customHeight="1" x14ac:dyDescent="0.3">
      <c r="B25" s="20" t="s">
        <v>33</v>
      </c>
      <c r="C25" s="31">
        <v>2140.7399999999998</v>
      </c>
      <c r="D25" s="22">
        <v>43668</v>
      </c>
      <c r="E25" s="23" t="s">
        <v>28</v>
      </c>
      <c r="F25" s="24"/>
    </row>
    <row r="26" spans="2:6" ht="13.95" customHeight="1" x14ac:dyDescent="0.3">
      <c r="B26" s="20" t="s">
        <v>34</v>
      </c>
      <c r="C26" s="31">
        <v>930.18</v>
      </c>
      <c r="D26" s="22">
        <v>43668</v>
      </c>
      <c r="E26" s="23" t="s">
        <v>28</v>
      </c>
      <c r="F26" s="24"/>
    </row>
    <row r="27" spans="2:6" ht="13.95" customHeight="1" x14ac:dyDescent="0.3">
      <c r="B27" s="20" t="s">
        <v>35</v>
      </c>
      <c r="C27" s="31">
        <v>29857.05</v>
      </c>
      <c r="D27" s="22">
        <v>43668</v>
      </c>
      <c r="E27" s="23" t="s">
        <v>28</v>
      </c>
      <c r="F27" s="24"/>
    </row>
    <row r="28" spans="2:6" ht="13.95" customHeight="1" x14ac:dyDescent="0.3">
      <c r="B28" s="20" t="s">
        <v>36</v>
      </c>
      <c r="C28" s="31">
        <v>6854.78</v>
      </c>
      <c r="D28" s="22">
        <v>43668</v>
      </c>
      <c r="E28" s="23" t="s">
        <v>28</v>
      </c>
      <c r="F28" s="24"/>
    </row>
    <row r="29" spans="2:6" ht="13.95" customHeight="1" x14ac:dyDescent="0.3">
      <c r="B29" s="20" t="s">
        <v>37</v>
      </c>
      <c r="C29" s="31">
        <v>1910.82</v>
      </c>
      <c r="D29" s="22">
        <v>43668</v>
      </c>
      <c r="E29" s="23"/>
      <c r="F29" s="24"/>
    </row>
    <row r="30" spans="2:6" ht="13.95" customHeight="1" x14ac:dyDescent="0.3">
      <c r="B30" s="20" t="s">
        <v>38</v>
      </c>
      <c r="C30" s="31">
        <v>812.17</v>
      </c>
      <c r="D30" s="22">
        <v>43669</v>
      </c>
      <c r="E30" s="23"/>
      <c r="F30" s="24"/>
    </row>
    <row r="31" spans="2:6" ht="13.95" customHeight="1" x14ac:dyDescent="0.3">
      <c r="B31" s="20"/>
      <c r="C31" s="31"/>
      <c r="D31" s="22"/>
      <c r="E31" s="23"/>
      <c r="F31" s="24"/>
    </row>
    <row r="32" spans="2:6" ht="13.95" customHeight="1" x14ac:dyDescent="0.3">
      <c r="B32" s="116" t="s">
        <v>39</v>
      </c>
      <c r="C32" s="92">
        <f>SUM(C33,C58,C60)</f>
        <v>35871.24</v>
      </c>
      <c r="D32" s="99"/>
      <c r="E32" s="98"/>
      <c r="F32" s="117"/>
    </row>
    <row r="33" spans="2:6" ht="13.95" customHeight="1" x14ac:dyDescent="0.3">
      <c r="B33" s="15" t="s">
        <v>40</v>
      </c>
      <c r="C33" s="16">
        <f>SUM(C34:C57)</f>
        <v>32079.57</v>
      </c>
      <c r="D33" s="17"/>
      <c r="E33" s="18"/>
      <c r="F33" s="19"/>
    </row>
    <row r="34" spans="2:6" ht="13.95" customHeight="1" x14ac:dyDescent="0.3">
      <c r="B34" s="32" t="s">
        <v>41</v>
      </c>
      <c r="C34" s="31">
        <v>512.20000000000005</v>
      </c>
      <c r="D34" s="33">
        <v>43650</v>
      </c>
      <c r="E34" s="34" t="s">
        <v>13</v>
      </c>
      <c r="F34" s="35" t="s">
        <v>42</v>
      </c>
    </row>
    <row r="35" spans="2:6" ht="13.95" customHeight="1" x14ac:dyDescent="0.3">
      <c r="B35" s="32" t="s">
        <v>41</v>
      </c>
      <c r="C35" s="36">
        <v>168</v>
      </c>
      <c r="D35" s="33">
        <v>43650</v>
      </c>
      <c r="E35" s="34" t="s">
        <v>13</v>
      </c>
      <c r="F35" s="35" t="s">
        <v>43</v>
      </c>
    </row>
    <row r="36" spans="2:6" ht="13.95" customHeight="1" x14ac:dyDescent="0.3">
      <c r="B36" s="32" t="s">
        <v>41</v>
      </c>
      <c r="C36" s="31">
        <v>90</v>
      </c>
      <c r="D36" s="33">
        <v>43650</v>
      </c>
      <c r="E36" s="34" t="s">
        <v>13</v>
      </c>
      <c r="F36" s="35" t="s">
        <v>44</v>
      </c>
    </row>
    <row r="37" spans="2:6" ht="13.95" customHeight="1" x14ac:dyDescent="0.3">
      <c r="B37" s="37" t="s">
        <v>41</v>
      </c>
      <c r="C37" s="31">
        <v>1340.76</v>
      </c>
      <c r="D37" s="33">
        <v>43650</v>
      </c>
      <c r="E37" s="34" t="s">
        <v>13</v>
      </c>
      <c r="F37" s="35" t="s">
        <v>45</v>
      </c>
    </row>
    <row r="38" spans="2:6" ht="13.95" customHeight="1" x14ac:dyDescent="0.3">
      <c r="B38" s="37" t="s">
        <v>46</v>
      </c>
      <c r="C38" s="31">
        <v>2134.8000000000002</v>
      </c>
      <c r="D38" s="33">
        <v>43650</v>
      </c>
      <c r="E38" s="34" t="s">
        <v>47</v>
      </c>
      <c r="F38" s="35" t="s">
        <v>48</v>
      </c>
    </row>
    <row r="39" spans="2:6" ht="13.95" customHeight="1" x14ac:dyDescent="0.3">
      <c r="B39" s="37" t="s">
        <v>49</v>
      </c>
      <c r="C39" s="31">
        <v>1090.72</v>
      </c>
      <c r="D39" s="33">
        <v>43650</v>
      </c>
      <c r="E39" s="34" t="s">
        <v>47</v>
      </c>
      <c r="F39" s="35" t="s">
        <v>50</v>
      </c>
    </row>
    <row r="40" spans="2:6" ht="13.95" customHeight="1" x14ac:dyDescent="0.3">
      <c r="B40" s="37" t="s">
        <v>51</v>
      </c>
      <c r="C40" s="31">
        <v>1059.97</v>
      </c>
      <c r="D40" s="33">
        <v>43650</v>
      </c>
      <c r="E40" s="34" t="s">
        <v>47</v>
      </c>
      <c r="F40" s="35" t="s">
        <v>52</v>
      </c>
    </row>
    <row r="41" spans="2:6" ht="13.95" customHeight="1" x14ac:dyDescent="0.3">
      <c r="B41" s="37" t="s">
        <v>49</v>
      </c>
      <c r="C41" s="31">
        <v>422.17</v>
      </c>
      <c r="D41" s="33">
        <v>43650</v>
      </c>
      <c r="E41" s="34" t="s">
        <v>47</v>
      </c>
      <c r="F41" s="35" t="s">
        <v>53</v>
      </c>
    </row>
    <row r="42" spans="2:6" ht="13.95" customHeight="1" x14ac:dyDescent="0.3">
      <c r="B42" s="37" t="s">
        <v>54</v>
      </c>
      <c r="C42" s="31">
        <v>746.7</v>
      </c>
      <c r="D42" s="33">
        <v>43650</v>
      </c>
      <c r="E42" s="34" t="s">
        <v>47</v>
      </c>
      <c r="F42" s="35" t="s">
        <v>55</v>
      </c>
    </row>
    <row r="43" spans="2:6" ht="13.95" customHeight="1" x14ac:dyDescent="0.3">
      <c r="B43" s="37" t="s">
        <v>56</v>
      </c>
      <c r="C43" s="31">
        <v>785.35</v>
      </c>
      <c r="D43" s="33">
        <v>43650</v>
      </c>
      <c r="E43" s="34" t="s">
        <v>47</v>
      </c>
      <c r="F43" s="35" t="s">
        <v>57</v>
      </c>
    </row>
    <row r="44" spans="2:6" ht="13.95" customHeight="1" x14ac:dyDescent="0.3">
      <c r="B44" s="37" t="s">
        <v>58</v>
      </c>
      <c r="C44" s="31">
        <v>1450</v>
      </c>
      <c r="D44" s="33">
        <v>43663</v>
      </c>
      <c r="E44" s="34" t="s">
        <v>47</v>
      </c>
      <c r="F44" s="35" t="s">
        <v>59</v>
      </c>
    </row>
    <row r="45" spans="2:6" ht="13.95" customHeight="1" x14ac:dyDescent="0.3">
      <c r="B45" s="37" t="s">
        <v>41</v>
      </c>
      <c r="C45" s="31">
        <v>439.71</v>
      </c>
      <c r="D45" s="33">
        <v>43663</v>
      </c>
      <c r="E45" s="34" t="s">
        <v>47</v>
      </c>
      <c r="F45" s="35" t="s">
        <v>60</v>
      </c>
    </row>
    <row r="46" spans="2:6" ht="13.95" customHeight="1" x14ac:dyDescent="0.3">
      <c r="B46" s="37" t="s">
        <v>41</v>
      </c>
      <c r="C46" s="31">
        <v>1448.59</v>
      </c>
      <c r="D46" s="33">
        <v>43663</v>
      </c>
      <c r="E46" s="34" t="s">
        <v>47</v>
      </c>
      <c r="F46" s="35" t="s">
        <v>61</v>
      </c>
    </row>
    <row r="47" spans="2:6" ht="13.95" customHeight="1" x14ac:dyDescent="0.3">
      <c r="B47" s="37" t="s">
        <v>62</v>
      </c>
      <c r="C47" s="31">
        <v>2370.17</v>
      </c>
      <c r="D47" s="33">
        <v>43663</v>
      </c>
      <c r="E47" s="34" t="s">
        <v>47</v>
      </c>
      <c r="F47" s="35" t="s">
        <v>63</v>
      </c>
    </row>
    <row r="48" spans="2:6" ht="13.95" customHeight="1" x14ac:dyDescent="0.3">
      <c r="B48" s="37" t="s">
        <v>49</v>
      </c>
      <c r="C48" s="31">
        <v>3586</v>
      </c>
      <c r="D48" s="33">
        <v>43663</v>
      </c>
      <c r="E48" s="34" t="s">
        <v>47</v>
      </c>
      <c r="F48" s="35" t="s">
        <v>64</v>
      </c>
    </row>
    <row r="49" spans="2:6" ht="13.95" customHeight="1" x14ac:dyDescent="0.3">
      <c r="B49" s="37" t="s">
        <v>49</v>
      </c>
      <c r="C49" s="31">
        <v>1601.59</v>
      </c>
      <c r="D49" s="33">
        <v>43663</v>
      </c>
      <c r="E49" s="34" t="s">
        <v>47</v>
      </c>
      <c r="F49" s="35" t="s">
        <v>65</v>
      </c>
    </row>
    <row r="50" spans="2:6" ht="13.95" customHeight="1" x14ac:dyDescent="0.3">
      <c r="B50" s="37" t="s">
        <v>66</v>
      </c>
      <c r="C50" s="31">
        <v>653.23</v>
      </c>
      <c r="D50" s="33">
        <v>43663</v>
      </c>
      <c r="E50" s="34" t="s">
        <v>47</v>
      </c>
      <c r="F50" s="35" t="s">
        <v>67</v>
      </c>
    </row>
    <row r="51" spans="2:6" ht="13.95" customHeight="1" x14ac:dyDescent="0.3">
      <c r="B51" s="37" t="s">
        <v>66</v>
      </c>
      <c r="C51" s="31">
        <v>6710.25</v>
      </c>
      <c r="D51" s="33">
        <v>43663</v>
      </c>
      <c r="E51" s="34" t="s">
        <v>47</v>
      </c>
      <c r="F51" s="35" t="s">
        <v>68</v>
      </c>
    </row>
    <row r="52" spans="2:6" ht="13.95" customHeight="1" x14ac:dyDescent="0.3">
      <c r="B52" s="37" t="s">
        <v>49</v>
      </c>
      <c r="C52" s="31">
        <v>14.2</v>
      </c>
      <c r="D52" s="33">
        <v>43672</v>
      </c>
      <c r="E52" s="34" t="s">
        <v>47</v>
      </c>
      <c r="F52" s="35" t="s">
        <v>69</v>
      </c>
    </row>
    <row r="53" spans="2:6" ht="13.95" customHeight="1" x14ac:dyDescent="0.3">
      <c r="B53" s="37" t="s">
        <v>70</v>
      </c>
      <c r="C53" s="31">
        <v>1599.9</v>
      </c>
      <c r="D53" s="33">
        <v>43672</v>
      </c>
      <c r="E53" s="34" t="s">
        <v>13</v>
      </c>
      <c r="F53" s="35" t="s">
        <v>71</v>
      </c>
    </row>
    <row r="54" spans="2:6" ht="13.95" customHeight="1" x14ac:dyDescent="0.3">
      <c r="B54" s="37" t="s">
        <v>70</v>
      </c>
      <c r="C54" s="31">
        <v>812.17</v>
      </c>
      <c r="D54" s="33">
        <v>43672</v>
      </c>
      <c r="E54" s="34" t="s">
        <v>13</v>
      </c>
      <c r="F54" s="35" t="s">
        <v>72</v>
      </c>
    </row>
    <row r="55" spans="2:6" ht="13.95" customHeight="1" x14ac:dyDescent="0.3">
      <c r="B55" s="37" t="s">
        <v>73</v>
      </c>
      <c r="C55" s="31">
        <v>2401.11</v>
      </c>
      <c r="D55" s="33">
        <v>43672</v>
      </c>
      <c r="E55" s="34" t="s">
        <v>47</v>
      </c>
      <c r="F55" s="35" t="s">
        <v>74</v>
      </c>
    </row>
    <row r="56" spans="2:6" ht="13.95" customHeight="1" x14ac:dyDescent="0.3">
      <c r="B56" s="37" t="s">
        <v>73</v>
      </c>
      <c r="C56" s="31">
        <v>641.98</v>
      </c>
      <c r="D56" s="33">
        <v>43675</v>
      </c>
      <c r="E56" s="34" t="s">
        <v>13</v>
      </c>
      <c r="F56" s="35" t="s">
        <v>75</v>
      </c>
    </row>
    <row r="57" spans="2:6" ht="13.95" customHeight="1" x14ac:dyDescent="0.3">
      <c r="B57" s="38"/>
      <c r="C57" s="39"/>
      <c r="D57" s="28"/>
      <c r="E57" s="29"/>
      <c r="F57" s="30"/>
    </row>
    <row r="58" spans="2:6" ht="13.95" customHeight="1" x14ac:dyDescent="0.3">
      <c r="B58" s="15" t="s">
        <v>76</v>
      </c>
      <c r="C58" s="16">
        <f>SUM(C59:C59)</f>
        <v>230.67</v>
      </c>
      <c r="D58" s="17"/>
      <c r="E58" s="18"/>
      <c r="F58" s="19"/>
    </row>
    <row r="59" spans="2:6" ht="13.95" customHeight="1" x14ac:dyDescent="0.3">
      <c r="B59" s="32" t="s">
        <v>77</v>
      </c>
      <c r="C59" s="36">
        <v>230.67</v>
      </c>
      <c r="D59" s="40">
        <v>43672</v>
      </c>
      <c r="E59" s="41" t="s">
        <v>13</v>
      </c>
      <c r="F59" s="42" t="s">
        <v>78</v>
      </c>
    </row>
    <row r="60" spans="2:6" ht="13.95" customHeight="1" x14ac:dyDescent="0.3">
      <c r="B60" s="15" t="s">
        <v>79</v>
      </c>
      <c r="C60" s="16">
        <f>SUM(C61:C62)</f>
        <v>3561</v>
      </c>
      <c r="D60" s="17"/>
      <c r="E60" s="18"/>
      <c r="F60" s="19"/>
    </row>
    <row r="61" spans="2:6" ht="13.95" customHeight="1" x14ac:dyDescent="0.3">
      <c r="B61" s="32" t="s">
        <v>80</v>
      </c>
      <c r="C61" s="36">
        <v>3561</v>
      </c>
      <c r="D61" s="40">
        <v>43672</v>
      </c>
      <c r="E61" s="49" t="s">
        <v>16</v>
      </c>
      <c r="F61" s="42" t="s">
        <v>81</v>
      </c>
    </row>
    <row r="62" spans="2:6" ht="13.95" customHeight="1" x14ac:dyDescent="0.3">
      <c r="B62" s="43"/>
      <c r="C62" s="31"/>
      <c r="D62" s="33"/>
      <c r="E62" s="34"/>
      <c r="F62" s="35"/>
    </row>
    <row r="63" spans="2:6" ht="13.95" customHeight="1" x14ac:dyDescent="0.3">
      <c r="B63" s="110" t="s">
        <v>82</v>
      </c>
      <c r="C63" s="92">
        <f>SUM(C64,C67,C79,C82,,C85,C88,C92,C95)</f>
        <v>31316.97</v>
      </c>
      <c r="D63" s="91"/>
      <c r="E63" s="93"/>
      <c r="F63" s="111"/>
    </row>
    <row r="64" spans="2:6" ht="13.95" customHeight="1" x14ac:dyDescent="0.3">
      <c r="B64" s="15" t="s">
        <v>83</v>
      </c>
      <c r="C64" s="16">
        <f>SUM(C65:C66)</f>
        <v>951.84</v>
      </c>
      <c r="D64" s="17"/>
      <c r="E64" s="18"/>
      <c r="F64" s="19"/>
    </row>
    <row r="65" spans="2:6" ht="13.95" customHeight="1" x14ac:dyDescent="0.3">
      <c r="B65" s="37" t="s">
        <v>84</v>
      </c>
      <c r="C65" s="31">
        <v>951.84</v>
      </c>
      <c r="D65" s="33">
        <v>43664</v>
      </c>
      <c r="E65" s="44" t="s">
        <v>13</v>
      </c>
      <c r="F65" s="45" t="s">
        <v>85</v>
      </c>
    </row>
    <row r="66" spans="2:6" ht="13.95" customHeight="1" x14ac:dyDescent="0.3">
      <c r="B66" s="37"/>
      <c r="C66" s="31"/>
      <c r="D66" s="33"/>
      <c r="E66" s="34"/>
      <c r="F66" s="35"/>
    </row>
    <row r="67" spans="2:6" ht="13.95" customHeight="1" x14ac:dyDescent="0.3">
      <c r="B67" s="15" t="s">
        <v>86</v>
      </c>
      <c r="C67" s="16">
        <f>SUM(C68:C78)</f>
        <v>15606.650000000001</v>
      </c>
      <c r="D67" s="17"/>
      <c r="E67" s="18"/>
      <c r="F67" s="19"/>
    </row>
    <row r="68" spans="2:6" ht="13.95" customHeight="1" x14ac:dyDescent="0.3">
      <c r="B68" s="37" t="s">
        <v>87</v>
      </c>
      <c r="C68" s="31">
        <v>3777</v>
      </c>
      <c r="D68" s="33">
        <v>43650</v>
      </c>
      <c r="E68" s="44" t="s">
        <v>16</v>
      </c>
      <c r="F68" s="45" t="s">
        <v>25</v>
      </c>
    </row>
    <row r="69" spans="2:6" ht="13.95" customHeight="1" x14ac:dyDescent="0.3">
      <c r="B69" s="37" t="s">
        <v>88</v>
      </c>
      <c r="C69" s="31">
        <v>1246.79</v>
      </c>
      <c r="D69" s="33">
        <v>43650</v>
      </c>
      <c r="E69" s="44" t="s">
        <v>13</v>
      </c>
      <c r="F69" s="35" t="s">
        <v>89</v>
      </c>
    </row>
    <row r="70" spans="2:6" ht="13.95" customHeight="1" x14ac:dyDescent="0.3">
      <c r="B70" s="37" t="s">
        <v>90</v>
      </c>
      <c r="C70" s="31">
        <v>1089.68</v>
      </c>
      <c r="D70" s="33">
        <v>43650</v>
      </c>
      <c r="E70" s="44" t="s">
        <v>13</v>
      </c>
      <c r="F70" s="35" t="s">
        <v>91</v>
      </c>
    </row>
    <row r="71" spans="2:6" ht="13.95" customHeight="1" x14ac:dyDescent="0.3">
      <c r="B71" s="37" t="s">
        <v>90</v>
      </c>
      <c r="C71" s="31">
        <v>361.85</v>
      </c>
      <c r="D71" s="33">
        <v>43650</v>
      </c>
      <c r="E71" s="44" t="s">
        <v>13</v>
      </c>
      <c r="F71" s="35" t="s">
        <v>92</v>
      </c>
    </row>
    <row r="72" spans="2:6" ht="13.95" customHeight="1" x14ac:dyDescent="0.3">
      <c r="B72" s="37" t="s">
        <v>90</v>
      </c>
      <c r="C72" s="31">
        <v>721.73</v>
      </c>
      <c r="D72" s="33">
        <v>43650</v>
      </c>
      <c r="E72" s="44" t="s">
        <v>13</v>
      </c>
      <c r="F72" s="35" t="s">
        <v>93</v>
      </c>
    </row>
    <row r="73" spans="2:6" ht="13.95" customHeight="1" x14ac:dyDescent="0.3">
      <c r="B73" s="37" t="s">
        <v>94</v>
      </c>
      <c r="C73" s="31">
        <v>798.64</v>
      </c>
      <c r="D73" s="33">
        <v>43650</v>
      </c>
      <c r="E73" s="44" t="s">
        <v>47</v>
      </c>
      <c r="F73" s="45" t="s">
        <v>95</v>
      </c>
    </row>
    <row r="74" spans="2:6" s="46" customFormat="1" ht="13.95" customHeight="1" x14ac:dyDescent="0.3">
      <c r="B74" s="37" t="s">
        <v>94</v>
      </c>
      <c r="C74" s="31">
        <v>1447.62</v>
      </c>
      <c r="D74" s="33">
        <v>43655</v>
      </c>
      <c r="E74" s="44" t="s">
        <v>47</v>
      </c>
      <c r="F74" s="45" t="s">
        <v>96</v>
      </c>
    </row>
    <row r="75" spans="2:6" s="46" customFormat="1" ht="13.95" customHeight="1" x14ac:dyDescent="0.3">
      <c r="B75" s="37" t="s">
        <v>84</v>
      </c>
      <c r="C75" s="31">
        <v>1429.03</v>
      </c>
      <c r="D75" s="33">
        <v>43664</v>
      </c>
      <c r="E75" s="44" t="s">
        <v>13</v>
      </c>
      <c r="F75" s="45" t="s">
        <v>97</v>
      </c>
    </row>
    <row r="76" spans="2:6" s="46" customFormat="1" ht="13.95" customHeight="1" x14ac:dyDescent="0.3">
      <c r="B76" s="37" t="s">
        <v>88</v>
      </c>
      <c r="C76" s="31">
        <v>1444.31</v>
      </c>
      <c r="D76" s="33">
        <v>43672</v>
      </c>
      <c r="E76" s="44" t="s">
        <v>13</v>
      </c>
      <c r="F76" s="45" t="s">
        <v>98</v>
      </c>
    </row>
    <row r="77" spans="2:6" s="46" customFormat="1" ht="13.95" customHeight="1" x14ac:dyDescent="0.3">
      <c r="B77" s="37" t="s">
        <v>87</v>
      </c>
      <c r="C77" s="31">
        <v>3290</v>
      </c>
      <c r="D77" s="33">
        <v>43675</v>
      </c>
      <c r="E77" s="44" t="s">
        <v>16</v>
      </c>
      <c r="F77" s="45" t="s">
        <v>99</v>
      </c>
    </row>
    <row r="78" spans="2:6" ht="13.95" customHeight="1" x14ac:dyDescent="0.3">
      <c r="B78" s="38"/>
      <c r="C78" s="39"/>
      <c r="D78" s="28"/>
      <c r="E78" s="47"/>
      <c r="F78" s="48"/>
    </row>
    <row r="79" spans="2:6" ht="13.95" customHeight="1" x14ac:dyDescent="0.3">
      <c r="B79" s="15" t="s">
        <v>100</v>
      </c>
      <c r="C79" s="16">
        <f>SUM(C80:C81)</f>
        <v>0</v>
      </c>
      <c r="D79" s="17"/>
      <c r="E79" s="18"/>
      <c r="F79" s="19"/>
    </row>
    <row r="80" spans="2:6" ht="13.95" customHeight="1" x14ac:dyDescent="0.3">
      <c r="B80" s="32"/>
      <c r="C80" s="36"/>
      <c r="D80" s="40"/>
      <c r="E80" s="49"/>
      <c r="F80" s="42"/>
    </row>
    <row r="81" spans="2:6" ht="13.95" customHeight="1" x14ac:dyDescent="0.3">
      <c r="B81" s="43"/>
      <c r="C81" s="50"/>
      <c r="D81" s="22"/>
      <c r="E81" s="23"/>
      <c r="F81" s="24"/>
    </row>
    <row r="82" spans="2:6" ht="13.95" customHeight="1" x14ac:dyDescent="0.3">
      <c r="B82" s="15" t="s">
        <v>101</v>
      </c>
      <c r="C82" s="16">
        <f>SUM(C83:C84)</f>
        <v>120</v>
      </c>
      <c r="D82" s="17"/>
      <c r="E82" s="18"/>
      <c r="F82" s="19"/>
    </row>
    <row r="83" spans="2:6" ht="13.95" customHeight="1" x14ac:dyDescent="0.3">
      <c r="B83" s="32" t="s">
        <v>102</v>
      </c>
      <c r="C83" s="50">
        <v>120</v>
      </c>
      <c r="D83" s="22">
        <v>43672</v>
      </c>
      <c r="E83" s="23" t="s">
        <v>16</v>
      </c>
      <c r="F83" s="24" t="s">
        <v>103</v>
      </c>
    </row>
    <row r="84" spans="2:6" ht="13.95" customHeight="1" x14ac:dyDescent="0.3">
      <c r="B84" s="43"/>
      <c r="C84" s="50"/>
      <c r="D84" s="22"/>
      <c r="E84" s="23"/>
      <c r="F84" s="24"/>
    </row>
    <row r="85" spans="2:6" ht="13.95" customHeight="1" x14ac:dyDescent="0.3">
      <c r="B85" s="15" t="s">
        <v>104</v>
      </c>
      <c r="C85" s="16">
        <f>SUM(C86:C87)</f>
        <v>0</v>
      </c>
      <c r="D85" s="17"/>
      <c r="E85" s="18"/>
      <c r="F85" s="19"/>
    </row>
    <row r="86" spans="2:6" ht="13.95" customHeight="1" x14ac:dyDescent="0.3">
      <c r="B86" s="32"/>
      <c r="C86" s="50"/>
      <c r="D86" s="22"/>
      <c r="E86" s="23"/>
      <c r="F86" s="24"/>
    </row>
    <row r="87" spans="2:6" ht="13.95" customHeight="1" x14ac:dyDescent="0.3">
      <c r="B87" s="51"/>
      <c r="C87" s="27"/>
      <c r="D87" s="52"/>
      <c r="E87" s="53"/>
      <c r="F87" s="54"/>
    </row>
    <row r="88" spans="2:6" ht="13.95" customHeight="1" x14ac:dyDescent="0.3">
      <c r="B88" s="15" t="s">
        <v>105</v>
      </c>
      <c r="C88" s="56">
        <f>SUM(C89:C91)</f>
        <v>12500.48</v>
      </c>
      <c r="D88" s="17"/>
      <c r="E88" s="18"/>
      <c r="F88" s="19"/>
    </row>
    <row r="89" spans="2:6" ht="13.95" customHeight="1" x14ac:dyDescent="0.3">
      <c r="B89" s="43" t="s">
        <v>106</v>
      </c>
      <c r="C89" s="50">
        <v>7530.85</v>
      </c>
      <c r="D89" s="33">
        <v>43650</v>
      </c>
      <c r="E89" s="34" t="s">
        <v>16</v>
      </c>
      <c r="F89" s="55" t="s">
        <v>107</v>
      </c>
    </row>
    <row r="90" spans="2:6" ht="13.95" customHeight="1" x14ac:dyDescent="0.3">
      <c r="B90" s="43" t="s">
        <v>108</v>
      </c>
      <c r="C90" s="50">
        <v>4969.63</v>
      </c>
      <c r="D90" s="33">
        <v>43650</v>
      </c>
      <c r="E90" s="34" t="s">
        <v>16</v>
      </c>
      <c r="F90" s="35" t="s">
        <v>109</v>
      </c>
    </row>
    <row r="91" spans="2:6" ht="13.95" customHeight="1" x14ac:dyDescent="0.3">
      <c r="B91" s="43"/>
      <c r="C91" s="50"/>
      <c r="D91" s="33"/>
      <c r="E91" s="34"/>
      <c r="F91" s="35"/>
    </row>
    <row r="92" spans="2:6" ht="13.95" customHeight="1" x14ac:dyDescent="0.3">
      <c r="B92" s="15" t="s">
        <v>110</v>
      </c>
      <c r="C92" s="56">
        <f>SUM(C93:C94)</f>
        <v>560</v>
      </c>
      <c r="D92" s="17"/>
      <c r="E92" s="18"/>
      <c r="F92" s="19"/>
    </row>
    <row r="93" spans="2:6" ht="13.95" customHeight="1" x14ac:dyDescent="0.3">
      <c r="B93" s="37" t="s">
        <v>111</v>
      </c>
      <c r="C93" s="31">
        <v>560</v>
      </c>
      <c r="D93" s="33">
        <v>43650</v>
      </c>
      <c r="E93" s="34" t="s">
        <v>16</v>
      </c>
      <c r="F93" s="35" t="s">
        <v>112</v>
      </c>
    </row>
    <row r="94" spans="2:6" ht="13.95" customHeight="1" x14ac:dyDescent="0.3">
      <c r="B94" s="37"/>
      <c r="C94" s="31"/>
      <c r="D94" s="33"/>
      <c r="E94" s="34"/>
      <c r="F94" s="35"/>
    </row>
    <row r="95" spans="2:6" ht="13.95" customHeight="1" x14ac:dyDescent="0.3">
      <c r="B95" s="15" t="s">
        <v>113</v>
      </c>
      <c r="C95" s="56">
        <f>SUM(C96:C98)</f>
        <v>1578</v>
      </c>
      <c r="D95" s="17"/>
      <c r="E95" s="18"/>
      <c r="F95" s="19"/>
    </row>
    <row r="96" spans="2:6" ht="13.95" customHeight="1" x14ac:dyDescent="0.3">
      <c r="B96" s="37" t="s">
        <v>114</v>
      </c>
      <c r="C96" s="31">
        <v>795.85</v>
      </c>
      <c r="D96" s="33">
        <v>43650</v>
      </c>
      <c r="E96" s="34" t="s">
        <v>47</v>
      </c>
      <c r="F96" s="35" t="s">
        <v>115</v>
      </c>
    </row>
    <row r="97" spans="2:6" ht="13.95" customHeight="1" x14ac:dyDescent="0.3">
      <c r="B97" s="37" t="s">
        <v>116</v>
      </c>
      <c r="C97" s="31">
        <v>782.15</v>
      </c>
      <c r="D97" s="33">
        <v>43671</v>
      </c>
      <c r="E97" s="34" t="s">
        <v>13</v>
      </c>
      <c r="F97" s="35" t="s">
        <v>117</v>
      </c>
    </row>
    <row r="98" spans="2:6" ht="13.95" customHeight="1" x14ac:dyDescent="0.3">
      <c r="B98" s="32"/>
      <c r="C98" s="36"/>
      <c r="D98" s="40"/>
      <c r="E98" s="49"/>
      <c r="F98" s="57"/>
    </row>
    <row r="99" spans="2:6" ht="13.95" customHeight="1" x14ac:dyDescent="0.3">
      <c r="B99" s="110" t="s">
        <v>118</v>
      </c>
      <c r="C99" s="92">
        <f>SUM(C100,C105)</f>
        <v>4743.82</v>
      </c>
      <c r="D99" s="91"/>
      <c r="E99" s="93"/>
      <c r="F99" s="111"/>
    </row>
    <row r="100" spans="2:6" ht="13.95" customHeight="1" x14ac:dyDescent="0.3">
      <c r="B100" s="15" t="s">
        <v>119</v>
      </c>
      <c r="C100" s="16">
        <f>SUM(C101:C103)</f>
        <v>1275</v>
      </c>
      <c r="D100" s="17"/>
      <c r="E100" s="18"/>
      <c r="F100" s="19"/>
    </row>
    <row r="101" spans="2:6" ht="13.95" customHeight="1" x14ac:dyDescent="0.3">
      <c r="B101" s="37" t="s">
        <v>120</v>
      </c>
      <c r="C101" s="31">
        <v>75</v>
      </c>
      <c r="D101" s="33">
        <v>43647</v>
      </c>
      <c r="E101" s="34" t="s">
        <v>16</v>
      </c>
      <c r="F101" s="35" t="s">
        <v>121</v>
      </c>
    </row>
    <row r="102" spans="2:6" ht="13.95" customHeight="1" x14ac:dyDescent="0.3">
      <c r="B102" s="32" t="s">
        <v>122</v>
      </c>
      <c r="C102" s="36">
        <v>680</v>
      </c>
      <c r="D102" s="40">
        <v>43664</v>
      </c>
      <c r="E102" s="49" t="s">
        <v>16</v>
      </c>
      <c r="F102" s="42" t="s">
        <v>123</v>
      </c>
    </row>
    <row r="103" spans="2:6" ht="13.95" customHeight="1" x14ac:dyDescent="0.3">
      <c r="B103" s="32" t="s">
        <v>124</v>
      </c>
      <c r="C103" s="36">
        <v>520</v>
      </c>
      <c r="D103" s="40">
        <v>43675</v>
      </c>
      <c r="E103" s="49" t="s">
        <v>16</v>
      </c>
      <c r="F103" s="42" t="s">
        <v>125</v>
      </c>
    </row>
    <row r="104" spans="2:6" ht="13.95" customHeight="1" x14ac:dyDescent="0.3">
      <c r="B104" s="32"/>
      <c r="C104" s="36"/>
      <c r="D104" s="40"/>
      <c r="E104" s="49"/>
      <c r="F104" s="42"/>
    </row>
    <row r="105" spans="2:6" ht="13.95" customHeight="1" x14ac:dyDescent="0.3">
      <c r="B105" s="15" t="s">
        <v>126</v>
      </c>
      <c r="C105" s="16">
        <f>SUM(C106:C112)</f>
        <v>3468.8199999999997</v>
      </c>
      <c r="D105" s="17"/>
      <c r="E105" s="18"/>
      <c r="F105" s="19"/>
    </row>
    <row r="106" spans="2:6" ht="13.95" customHeight="1" x14ac:dyDescent="0.3">
      <c r="B106" s="58" t="s">
        <v>127</v>
      </c>
      <c r="C106" s="36"/>
      <c r="D106" s="40"/>
      <c r="E106" s="49"/>
      <c r="F106" s="42"/>
    </row>
    <row r="107" spans="2:6" ht="13.95" customHeight="1" x14ac:dyDescent="0.3">
      <c r="B107" s="37" t="s">
        <v>128</v>
      </c>
      <c r="C107" s="36">
        <v>1567.32</v>
      </c>
      <c r="D107" s="40">
        <v>43663</v>
      </c>
      <c r="E107" s="49" t="s">
        <v>47</v>
      </c>
      <c r="F107" s="42" t="s">
        <v>129</v>
      </c>
    </row>
    <row r="108" spans="2:6" ht="13.95" customHeight="1" x14ac:dyDescent="0.3">
      <c r="B108" s="32" t="s">
        <v>130</v>
      </c>
      <c r="C108" s="36">
        <v>1479</v>
      </c>
      <c r="D108" s="40">
        <v>43672</v>
      </c>
      <c r="E108" s="49" t="s">
        <v>47</v>
      </c>
      <c r="F108" s="42" t="s">
        <v>131</v>
      </c>
    </row>
    <row r="109" spans="2:6" ht="13.95" customHeight="1" x14ac:dyDescent="0.3">
      <c r="B109" s="32" t="s">
        <v>132</v>
      </c>
      <c r="C109" s="36">
        <v>100</v>
      </c>
      <c r="D109" s="40">
        <v>43675</v>
      </c>
      <c r="E109" s="49" t="s">
        <v>13</v>
      </c>
      <c r="F109" s="42" t="s">
        <v>133</v>
      </c>
    </row>
    <row r="110" spans="2:6" ht="13.95" customHeight="1" x14ac:dyDescent="0.3">
      <c r="B110" s="32" t="s">
        <v>134</v>
      </c>
      <c r="C110" s="36">
        <v>80</v>
      </c>
      <c r="D110" s="40">
        <v>43675</v>
      </c>
      <c r="E110" s="49" t="s">
        <v>16</v>
      </c>
      <c r="F110" s="42" t="s">
        <v>135</v>
      </c>
    </row>
    <row r="111" spans="2:6" ht="13.95" customHeight="1" x14ac:dyDescent="0.3">
      <c r="B111" s="32" t="s">
        <v>136</v>
      </c>
      <c r="C111" s="36">
        <v>242.5</v>
      </c>
      <c r="D111" s="40">
        <v>43675</v>
      </c>
      <c r="E111" s="49" t="s">
        <v>16</v>
      </c>
      <c r="F111" s="42" t="s">
        <v>137</v>
      </c>
    </row>
    <row r="112" spans="2:6" ht="13.95" customHeight="1" x14ac:dyDescent="0.3">
      <c r="B112" s="32"/>
      <c r="C112" s="36"/>
      <c r="D112" s="40"/>
      <c r="E112" s="49"/>
      <c r="F112" s="42"/>
    </row>
    <row r="113" spans="2:6" ht="13.95" customHeight="1" x14ac:dyDescent="0.3">
      <c r="B113" s="110" t="s">
        <v>138</v>
      </c>
      <c r="C113" s="92">
        <f>SUM(C114,C116,C119,C136)</f>
        <v>27267.859999999997</v>
      </c>
      <c r="D113" s="91"/>
      <c r="E113" s="93"/>
      <c r="F113" s="111"/>
    </row>
    <row r="114" spans="2:6" ht="13.95" customHeight="1" x14ac:dyDescent="0.3">
      <c r="B114" s="15" t="s">
        <v>139</v>
      </c>
      <c r="C114" s="16">
        <f>SUM(C115)</f>
        <v>0</v>
      </c>
      <c r="D114" s="17"/>
      <c r="E114" s="18"/>
      <c r="F114" s="19"/>
    </row>
    <row r="115" spans="2:6" ht="13.95" customHeight="1" x14ac:dyDescent="0.3">
      <c r="B115" s="32"/>
      <c r="C115" s="100"/>
      <c r="D115" s="40"/>
      <c r="E115" s="49"/>
      <c r="F115" s="57"/>
    </row>
    <row r="116" spans="2:6" ht="13.95" customHeight="1" x14ac:dyDescent="0.3">
      <c r="B116" s="15" t="s">
        <v>140</v>
      </c>
      <c r="C116" s="16">
        <f>SUM(C117:C118)</f>
        <v>368.69</v>
      </c>
      <c r="D116" s="17"/>
      <c r="E116" s="18"/>
      <c r="F116" s="19"/>
    </row>
    <row r="117" spans="2:6" ht="13.95" customHeight="1" x14ac:dyDescent="0.3">
      <c r="B117" s="32" t="s">
        <v>141</v>
      </c>
      <c r="C117" s="36">
        <v>368.69</v>
      </c>
      <c r="D117" s="40">
        <v>43664</v>
      </c>
      <c r="E117" s="49" t="s">
        <v>13</v>
      </c>
      <c r="F117" s="42" t="s">
        <v>142</v>
      </c>
    </row>
    <row r="118" spans="2:6" ht="13.95" customHeight="1" x14ac:dyDescent="0.3">
      <c r="B118" s="32"/>
      <c r="C118" s="36"/>
      <c r="D118" s="40"/>
      <c r="E118" s="49"/>
      <c r="F118" s="42"/>
    </row>
    <row r="119" spans="2:6" ht="13.95" customHeight="1" x14ac:dyDescent="0.3">
      <c r="B119" s="15" t="s">
        <v>143</v>
      </c>
      <c r="C119" s="16">
        <f>SUM(C120:C135)</f>
        <v>26176.21</v>
      </c>
      <c r="D119" s="17"/>
      <c r="E119" s="18"/>
      <c r="F119" s="19"/>
    </row>
    <row r="120" spans="2:6" ht="13.95" customHeight="1" x14ac:dyDescent="0.3">
      <c r="B120" s="32" t="s">
        <v>144</v>
      </c>
      <c r="C120" s="36">
        <v>1561.49</v>
      </c>
      <c r="D120" s="40">
        <v>43668</v>
      </c>
      <c r="E120" s="49" t="s">
        <v>31</v>
      </c>
      <c r="F120" s="59"/>
    </row>
    <row r="121" spans="2:6" ht="13.95" customHeight="1" x14ac:dyDescent="0.3">
      <c r="B121" s="20" t="s">
        <v>145</v>
      </c>
      <c r="C121" s="31">
        <v>4840.6400000000003</v>
      </c>
      <c r="D121" s="22">
        <v>43668</v>
      </c>
      <c r="E121" s="23" t="s">
        <v>31</v>
      </c>
      <c r="F121" s="54"/>
    </row>
    <row r="122" spans="2:6" ht="13.95" customHeight="1" x14ac:dyDescent="0.3">
      <c r="B122" s="20" t="s">
        <v>146</v>
      </c>
      <c r="C122" s="31">
        <v>3124.07</v>
      </c>
      <c r="D122" s="22">
        <v>43668</v>
      </c>
      <c r="E122" s="23" t="s">
        <v>31</v>
      </c>
      <c r="F122" s="54"/>
    </row>
    <row r="123" spans="2:6" ht="13.95" customHeight="1" x14ac:dyDescent="0.3">
      <c r="B123" s="20" t="s">
        <v>147</v>
      </c>
      <c r="C123" s="31">
        <v>4656.07</v>
      </c>
      <c r="D123" s="22">
        <v>43668</v>
      </c>
      <c r="E123" s="23" t="s">
        <v>31</v>
      </c>
      <c r="F123" s="54"/>
    </row>
    <row r="124" spans="2:6" ht="13.95" customHeight="1" x14ac:dyDescent="0.3">
      <c r="B124" s="20" t="s">
        <v>148</v>
      </c>
      <c r="C124" s="31">
        <v>1276.43</v>
      </c>
      <c r="D124" s="22">
        <v>43668</v>
      </c>
      <c r="E124" s="23" t="s">
        <v>31</v>
      </c>
      <c r="F124" s="54"/>
    </row>
    <row r="125" spans="2:6" ht="13.95" customHeight="1" x14ac:dyDescent="0.3">
      <c r="B125" s="20" t="s">
        <v>149</v>
      </c>
      <c r="C125" s="31">
        <v>118.95</v>
      </c>
      <c r="D125" s="22">
        <v>43668</v>
      </c>
      <c r="E125" s="23" t="s">
        <v>31</v>
      </c>
      <c r="F125" s="54"/>
    </row>
    <row r="126" spans="2:6" ht="13.95" customHeight="1" x14ac:dyDescent="0.3">
      <c r="B126" s="20" t="s">
        <v>150</v>
      </c>
      <c r="C126" s="31">
        <v>3981.49</v>
      </c>
      <c r="D126" s="22">
        <v>43668</v>
      </c>
      <c r="E126" s="23" t="s">
        <v>31</v>
      </c>
      <c r="F126" s="54"/>
    </row>
    <row r="127" spans="2:6" ht="13.95" customHeight="1" x14ac:dyDescent="0.3">
      <c r="B127" s="20" t="s">
        <v>151</v>
      </c>
      <c r="C127" s="31">
        <v>1214.26</v>
      </c>
      <c r="D127" s="22">
        <v>43668</v>
      </c>
      <c r="E127" s="23" t="s">
        <v>31</v>
      </c>
      <c r="F127" s="54"/>
    </row>
    <row r="128" spans="2:6" ht="13.95" customHeight="1" x14ac:dyDescent="0.3">
      <c r="B128" s="20" t="s">
        <v>152</v>
      </c>
      <c r="C128" s="31">
        <v>388.04</v>
      </c>
      <c r="D128" s="22">
        <v>43668</v>
      </c>
      <c r="E128" s="23" t="s">
        <v>31</v>
      </c>
      <c r="F128" s="54"/>
    </row>
    <row r="129" spans="2:6" ht="13.95" customHeight="1" x14ac:dyDescent="0.3">
      <c r="B129" s="20" t="s">
        <v>153</v>
      </c>
      <c r="C129" s="31">
        <v>6.01</v>
      </c>
      <c r="D129" s="22">
        <v>43669</v>
      </c>
      <c r="E129" s="23" t="s">
        <v>16</v>
      </c>
      <c r="F129" s="54"/>
    </row>
    <row r="130" spans="2:6" ht="13.95" customHeight="1" x14ac:dyDescent="0.3">
      <c r="B130" s="20" t="s">
        <v>154</v>
      </c>
      <c r="C130" s="31">
        <v>1422.78</v>
      </c>
      <c r="D130" s="22">
        <v>43669</v>
      </c>
      <c r="E130" s="23" t="s">
        <v>16</v>
      </c>
      <c r="F130" s="54"/>
    </row>
    <row r="131" spans="2:6" ht="13.95" customHeight="1" x14ac:dyDescent="0.3">
      <c r="B131" s="20" t="s">
        <v>155</v>
      </c>
      <c r="C131" s="31">
        <v>2403.54</v>
      </c>
      <c r="D131" s="22">
        <v>43669</v>
      </c>
      <c r="E131" s="23" t="s">
        <v>16</v>
      </c>
      <c r="F131" s="54"/>
    </row>
    <row r="132" spans="2:6" ht="13.95" customHeight="1" x14ac:dyDescent="0.3">
      <c r="B132" s="20" t="s">
        <v>156</v>
      </c>
      <c r="C132" s="31">
        <v>179.2</v>
      </c>
      <c r="D132" s="22">
        <v>43669</v>
      </c>
      <c r="E132" s="23" t="s">
        <v>16</v>
      </c>
      <c r="F132" s="24"/>
    </row>
    <row r="133" spans="2:6" ht="13.95" customHeight="1" x14ac:dyDescent="0.3">
      <c r="B133" s="20" t="s">
        <v>156</v>
      </c>
      <c r="C133" s="31">
        <v>129.63</v>
      </c>
      <c r="D133" s="22">
        <v>43669</v>
      </c>
      <c r="E133" s="23" t="s">
        <v>16</v>
      </c>
      <c r="F133" s="24"/>
    </row>
    <row r="134" spans="2:6" ht="13.95" customHeight="1" x14ac:dyDescent="0.3">
      <c r="B134" s="20" t="s">
        <v>156</v>
      </c>
      <c r="C134" s="31">
        <v>873.61</v>
      </c>
      <c r="D134" s="22">
        <v>43669</v>
      </c>
      <c r="E134" s="23" t="s">
        <v>16</v>
      </c>
      <c r="F134" s="24"/>
    </row>
    <row r="135" spans="2:6" ht="13.95" customHeight="1" x14ac:dyDescent="0.3">
      <c r="B135" s="20"/>
      <c r="C135" s="31"/>
      <c r="D135" s="22"/>
      <c r="E135" s="23"/>
      <c r="F135" s="24"/>
    </row>
    <row r="136" spans="2:6" ht="13.95" customHeight="1" x14ac:dyDescent="0.3">
      <c r="B136" s="15" t="s">
        <v>157</v>
      </c>
      <c r="C136" s="16">
        <f>SUM(C137:C138)</f>
        <v>722.96</v>
      </c>
      <c r="D136" s="17"/>
      <c r="E136" s="18"/>
      <c r="F136" s="19"/>
    </row>
    <row r="137" spans="2:6" ht="13.95" customHeight="1" x14ac:dyDescent="0.3">
      <c r="B137" s="37" t="s">
        <v>158</v>
      </c>
      <c r="C137" s="50">
        <v>642.96</v>
      </c>
      <c r="D137" s="28"/>
      <c r="E137" s="34"/>
      <c r="F137" s="30"/>
    </row>
    <row r="138" spans="2:6" ht="13.95" customHeight="1" x14ac:dyDescent="0.3">
      <c r="B138" s="37" t="s">
        <v>159</v>
      </c>
      <c r="C138" s="50">
        <v>80</v>
      </c>
      <c r="D138" s="33">
        <v>43651</v>
      </c>
      <c r="E138" s="34" t="s">
        <v>160</v>
      </c>
      <c r="F138" s="30"/>
    </row>
    <row r="139" spans="2:6" ht="13.95" customHeight="1" x14ac:dyDescent="0.3">
      <c r="B139" s="110" t="s">
        <v>161</v>
      </c>
      <c r="C139" s="92">
        <f>SUM(C140:C141)</f>
        <v>919.21</v>
      </c>
      <c r="D139" s="91"/>
      <c r="E139" s="93"/>
      <c r="F139" s="111"/>
    </row>
    <row r="140" spans="2:6" s="60" customFormat="1" ht="13.95" customHeight="1" x14ac:dyDescent="0.3">
      <c r="B140" s="37" t="s">
        <v>162</v>
      </c>
      <c r="C140" s="31">
        <v>439.02</v>
      </c>
      <c r="D140" s="33">
        <v>43650</v>
      </c>
      <c r="E140" s="62" t="s">
        <v>163</v>
      </c>
      <c r="F140" s="35" t="s">
        <v>163</v>
      </c>
    </row>
    <row r="141" spans="2:6" ht="13.95" customHeight="1" x14ac:dyDescent="0.3">
      <c r="B141" s="37" t="s">
        <v>164</v>
      </c>
      <c r="C141" s="31">
        <v>480.19</v>
      </c>
      <c r="D141" s="33">
        <v>43650</v>
      </c>
      <c r="E141" s="62" t="s">
        <v>163</v>
      </c>
      <c r="F141" s="35" t="s">
        <v>163</v>
      </c>
    </row>
    <row r="142" spans="2:6" ht="13.95" customHeight="1" x14ac:dyDescent="0.3">
      <c r="B142" s="110" t="s">
        <v>165</v>
      </c>
      <c r="C142" s="92">
        <f>SUM(C143:C143)</f>
        <v>0</v>
      </c>
      <c r="D142" s="91"/>
      <c r="E142" s="93"/>
      <c r="F142" s="111"/>
    </row>
    <row r="143" spans="2:6" ht="13.95" customHeight="1" x14ac:dyDescent="0.3">
      <c r="B143" s="32"/>
      <c r="C143" s="36"/>
      <c r="D143" s="40"/>
      <c r="E143" s="49"/>
      <c r="F143" s="42"/>
    </row>
    <row r="144" spans="2:6" ht="13.95" customHeight="1" x14ac:dyDescent="0.3">
      <c r="B144" s="32"/>
      <c r="C144" s="36"/>
      <c r="D144" s="40"/>
      <c r="E144" s="49"/>
      <c r="F144" s="42"/>
    </row>
    <row r="145" spans="2:6" ht="13.95" customHeight="1" x14ac:dyDescent="0.3">
      <c r="B145" s="110" t="s">
        <v>166</v>
      </c>
      <c r="C145" s="92">
        <f>SUM(C146:C147)</f>
        <v>0</v>
      </c>
      <c r="D145" s="91"/>
      <c r="E145" s="93"/>
      <c r="F145" s="111"/>
    </row>
    <row r="146" spans="2:6" ht="13.95" customHeight="1" x14ac:dyDescent="0.3">
      <c r="B146" s="32"/>
      <c r="C146" s="36"/>
      <c r="D146" s="40"/>
      <c r="E146" s="49"/>
      <c r="F146" s="42"/>
    </row>
    <row r="147" spans="2:6" ht="13.95" customHeight="1" x14ac:dyDescent="0.3">
      <c r="B147" s="37"/>
      <c r="C147" s="31"/>
      <c r="D147" s="33"/>
      <c r="E147" s="62"/>
      <c r="F147" s="35"/>
    </row>
    <row r="148" spans="2:6" ht="13.95" customHeight="1" x14ac:dyDescent="0.3">
      <c r="B148" s="110" t="s">
        <v>167</v>
      </c>
      <c r="C148" s="92">
        <f>SUM(C149:C157)</f>
        <v>176000</v>
      </c>
      <c r="D148" s="91"/>
      <c r="E148" s="93"/>
      <c r="F148" s="111"/>
    </row>
    <row r="149" spans="2:6" ht="13.95" customHeight="1" x14ac:dyDescent="0.3">
      <c r="B149" s="37" t="s">
        <v>168</v>
      </c>
      <c r="C149" s="31">
        <v>2700</v>
      </c>
      <c r="D149" s="33">
        <v>43650</v>
      </c>
      <c r="E149" s="34" t="s">
        <v>13</v>
      </c>
      <c r="F149" s="35" t="s">
        <v>169</v>
      </c>
    </row>
    <row r="150" spans="2:6" ht="13.95" customHeight="1" x14ac:dyDescent="0.3">
      <c r="B150" s="37" t="s">
        <v>170</v>
      </c>
      <c r="C150" s="31">
        <v>49600</v>
      </c>
      <c r="D150" s="33">
        <v>43665</v>
      </c>
      <c r="E150" s="62" t="s">
        <v>16</v>
      </c>
      <c r="F150" s="35" t="s">
        <v>171</v>
      </c>
    </row>
    <row r="151" spans="2:6" ht="13.95" customHeight="1" x14ac:dyDescent="0.3">
      <c r="B151" s="37" t="s">
        <v>172</v>
      </c>
      <c r="C151" s="31">
        <v>27900</v>
      </c>
      <c r="D151" s="33">
        <v>43658</v>
      </c>
      <c r="E151" s="62" t="s">
        <v>16</v>
      </c>
      <c r="F151" s="35" t="s">
        <v>173</v>
      </c>
    </row>
    <row r="152" spans="2:6" ht="13.95" customHeight="1" x14ac:dyDescent="0.3">
      <c r="B152" s="37" t="s">
        <v>174</v>
      </c>
      <c r="C152" s="31">
        <v>8500</v>
      </c>
      <c r="D152" s="33">
        <v>43657</v>
      </c>
      <c r="E152" s="62" t="s">
        <v>16</v>
      </c>
      <c r="F152" s="35" t="s">
        <v>175</v>
      </c>
    </row>
    <row r="153" spans="2:6" ht="13.95" customHeight="1" x14ac:dyDescent="0.3">
      <c r="B153" s="37" t="s">
        <v>176</v>
      </c>
      <c r="C153" s="31">
        <v>5800</v>
      </c>
      <c r="D153" s="33">
        <v>43657</v>
      </c>
      <c r="E153" s="62" t="s">
        <v>16</v>
      </c>
      <c r="F153" s="35" t="s">
        <v>177</v>
      </c>
    </row>
    <row r="154" spans="2:6" ht="13.95" customHeight="1" x14ac:dyDescent="0.3">
      <c r="B154" s="37" t="s">
        <v>178</v>
      </c>
      <c r="C154" s="31">
        <v>4000</v>
      </c>
      <c r="D154" s="33">
        <v>43658</v>
      </c>
      <c r="E154" s="62" t="s">
        <v>16</v>
      </c>
      <c r="F154" s="35" t="s">
        <v>23</v>
      </c>
    </row>
    <row r="155" spans="2:6" ht="13.95" customHeight="1" x14ac:dyDescent="0.3">
      <c r="B155" s="37" t="s">
        <v>170</v>
      </c>
      <c r="C155" s="31">
        <v>49600</v>
      </c>
      <c r="D155" s="33">
        <v>43665</v>
      </c>
      <c r="E155" s="62" t="s">
        <v>16</v>
      </c>
      <c r="F155" s="35" t="s">
        <v>179</v>
      </c>
    </row>
    <row r="156" spans="2:6" ht="13.95" customHeight="1" x14ac:dyDescent="0.3">
      <c r="B156" s="37" t="s">
        <v>172</v>
      </c>
      <c r="C156" s="31">
        <v>27900</v>
      </c>
      <c r="D156" s="33">
        <v>43665</v>
      </c>
      <c r="E156" s="62" t="s">
        <v>16</v>
      </c>
      <c r="F156" s="35" t="s">
        <v>180</v>
      </c>
    </row>
    <row r="157" spans="2:6" ht="13.95" customHeight="1" x14ac:dyDescent="0.3">
      <c r="B157" s="37"/>
      <c r="C157" s="31"/>
      <c r="D157" s="33"/>
      <c r="E157" s="62"/>
      <c r="F157" s="35"/>
    </row>
    <row r="158" spans="2:6" ht="13.95" customHeight="1" x14ac:dyDescent="0.3">
      <c r="B158" s="110" t="s">
        <v>181</v>
      </c>
      <c r="C158" s="92">
        <f>SUM(C159:C162)</f>
        <v>586.77</v>
      </c>
      <c r="D158" s="91"/>
      <c r="E158" s="93"/>
      <c r="F158" s="111"/>
    </row>
    <row r="159" spans="2:6" ht="13.95" customHeight="1" x14ac:dyDescent="0.3">
      <c r="B159" s="32" t="s">
        <v>182</v>
      </c>
      <c r="C159" s="36">
        <v>203.39</v>
      </c>
      <c r="D159" s="40">
        <v>43672</v>
      </c>
      <c r="E159" s="49" t="s">
        <v>47</v>
      </c>
      <c r="F159" s="42" t="s">
        <v>183</v>
      </c>
    </row>
    <row r="160" spans="2:6" ht="13.95" customHeight="1" x14ac:dyDescent="0.3">
      <c r="B160" s="37" t="s">
        <v>184</v>
      </c>
      <c r="C160" s="31">
        <v>250</v>
      </c>
      <c r="D160" s="33">
        <v>43657</v>
      </c>
      <c r="E160" s="34" t="s">
        <v>16</v>
      </c>
      <c r="F160" s="35" t="s">
        <v>185</v>
      </c>
    </row>
    <row r="161" spans="2:6" ht="13.95" customHeight="1" x14ac:dyDescent="0.3">
      <c r="B161" s="37" t="s">
        <v>184</v>
      </c>
      <c r="C161" s="31">
        <v>133.38</v>
      </c>
      <c r="D161" s="33">
        <v>43665</v>
      </c>
      <c r="E161" s="34" t="s">
        <v>47</v>
      </c>
      <c r="F161" s="35" t="s">
        <v>186</v>
      </c>
    </row>
    <row r="162" spans="2:6" ht="13.95" customHeight="1" x14ac:dyDescent="0.3">
      <c r="B162" s="37"/>
      <c r="C162" s="31"/>
      <c r="D162" s="33"/>
      <c r="E162" s="34"/>
      <c r="F162" s="35"/>
    </row>
    <row r="163" spans="2:6" ht="13.95" customHeight="1" x14ac:dyDescent="0.3">
      <c r="B163" s="116" t="s">
        <v>187</v>
      </c>
      <c r="C163" s="92">
        <f>SUM(C7,C32,C63,C99,C113,C139,C142,C145,C148,C158)</f>
        <v>504690.03</v>
      </c>
      <c r="D163" s="99"/>
      <c r="E163" s="98"/>
      <c r="F163" s="117"/>
    </row>
    <row r="164" spans="2:6" ht="13.95" customHeight="1" x14ac:dyDescent="0.3">
      <c r="B164" s="118"/>
      <c r="C164" s="102"/>
      <c r="D164" s="103"/>
      <c r="E164" s="101"/>
      <c r="F164" s="119"/>
    </row>
    <row r="165" spans="2:6" ht="13.95" customHeight="1" x14ac:dyDescent="0.3">
      <c r="B165" s="116" t="s">
        <v>188</v>
      </c>
      <c r="C165" s="92">
        <f>SUM(C166:C172)</f>
        <v>526622.29</v>
      </c>
      <c r="D165" s="99"/>
      <c r="E165" s="98"/>
      <c r="F165" s="117"/>
    </row>
    <row r="166" spans="2:6" ht="13.95" customHeight="1" x14ac:dyDescent="0.3">
      <c r="B166" s="63" t="s">
        <v>189</v>
      </c>
      <c r="C166" s="64">
        <v>3200</v>
      </c>
      <c r="D166" s="65">
        <v>43649</v>
      </c>
      <c r="E166" s="66" t="s">
        <v>16</v>
      </c>
      <c r="F166" s="67" t="s">
        <v>190</v>
      </c>
    </row>
    <row r="167" spans="2:6" ht="13.95" customHeight="1" x14ac:dyDescent="0.3">
      <c r="B167" s="63" t="s">
        <v>191</v>
      </c>
      <c r="C167" s="104">
        <v>28800</v>
      </c>
      <c r="D167" s="65">
        <v>43650</v>
      </c>
      <c r="E167" s="66" t="s">
        <v>16</v>
      </c>
      <c r="F167" s="67" t="s">
        <v>190</v>
      </c>
    </row>
    <row r="168" spans="2:6" ht="13.95" customHeight="1" x14ac:dyDescent="0.3">
      <c r="B168" s="63" t="s">
        <v>192</v>
      </c>
      <c r="C168" s="104">
        <v>70000</v>
      </c>
      <c r="D168" s="65">
        <v>43656</v>
      </c>
      <c r="E168" s="66" t="s">
        <v>16</v>
      </c>
      <c r="F168" s="67" t="s">
        <v>190</v>
      </c>
    </row>
    <row r="169" spans="2:6" ht="13.95" customHeight="1" x14ac:dyDescent="0.3">
      <c r="B169" s="63" t="s">
        <v>193</v>
      </c>
      <c r="C169" s="104">
        <v>149422.29</v>
      </c>
      <c r="D169" s="65">
        <v>43657</v>
      </c>
      <c r="E169" s="66" t="s">
        <v>16</v>
      </c>
      <c r="F169" s="67" t="s">
        <v>190</v>
      </c>
    </row>
    <row r="170" spans="2:6" ht="13.95" customHeight="1" x14ac:dyDescent="0.3">
      <c r="B170" s="68" t="s">
        <v>194</v>
      </c>
      <c r="C170" s="69">
        <v>30200</v>
      </c>
      <c r="D170" s="70">
        <v>43657</v>
      </c>
      <c r="E170" s="105" t="s">
        <v>16</v>
      </c>
      <c r="F170" s="120" t="s">
        <v>190</v>
      </c>
    </row>
    <row r="171" spans="2:6" ht="13.95" customHeight="1" x14ac:dyDescent="0.3">
      <c r="B171" s="63" t="s">
        <v>195</v>
      </c>
      <c r="C171" s="64">
        <v>245000</v>
      </c>
      <c r="D171" s="65">
        <v>43661</v>
      </c>
      <c r="E171" s="66" t="s">
        <v>16</v>
      </c>
      <c r="F171" s="67" t="s">
        <v>190</v>
      </c>
    </row>
    <row r="172" spans="2:6" s="46" customFormat="1" ht="13.95" customHeight="1" x14ac:dyDescent="0.3">
      <c r="B172" s="63"/>
      <c r="C172" s="64"/>
      <c r="D172" s="65"/>
      <c r="E172" s="66"/>
      <c r="F172" s="67"/>
    </row>
    <row r="173" spans="2:6" ht="13.95" customHeight="1" x14ac:dyDescent="0.3">
      <c r="B173" s="116" t="s">
        <v>196</v>
      </c>
      <c r="C173" s="92">
        <f>SUM(C174:C175)</f>
        <v>4039.9400000000605</v>
      </c>
      <c r="D173" s="99"/>
      <c r="E173" s="98"/>
      <c r="F173" s="117"/>
    </row>
    <row r="174" spans="2:6" ht="13.95" customHeight="1" x14ac:dyDescent="0.3">
      <c r="B174" s="121" t="s">
        <v>197</v>
      </c>
      <c r="C174" s="64">
        <f>'[1]JUN 2019'!C119</f>
        <v>4039.9400000000605</v>
      </c>
      <c r="D174" s="65">
        <v>43646</v>
      </c>
      <c r="E174" s="66" t="s">
        <v>198</v>
      </c>
      <c r="F174" s="67" t="s">
        <v>199</v>
      </c>
    </row>
    <row r="175" spans="2:6" ht="13.95" customHeight="1" x14ac:dyDescent="0.3">
      <c r="B175" s="121"/>
      <c r="C175" s="64">
        <v>0</v>
      </c>
      <c r="D175" s="65"/>
      <c r="E175" s="66"/>
      <c r="F175" s="67"/>
    </row>
    <row r="176" spans="2:6" ht="13.95" customHeight="1" x14ac:dyDescent="0.3">
      <c r="B176" s="121"/>
      <c r="C176" s="64">
        <v>0</v>
      </c>
      <c r="D176" s="65"/>
      <c r="E176" s="66"/>
      <c r="F176" s="67"/>
    </row>
    <row r="177" spans="2:6" ht="13.95" customHeight="1" thickBot="1" x14ac:dyDescent="0.35">
      <c r="B177" s="122" t="s">
        <v>200</v>
      </c>
      <c r="C177" s="123">
        <f>C165+C173-C163</f>
        <v>25972.20000000007</v>
      </c>
      <c r="D177" s="124">
        <v>43677</v>
      </c>
      <c r="E177" s="125"/>
      <c r="F177" s="126"/>
    </row>
    <row r="178" spans="2:6" ht="13.95" customHeight="1" x14ac:dyDescent="0.3">
      <c r="B178" s="87"/>
      <c r="C178" s="88"/>
      <c r="D178" s="89"/>
      <c r="E178" s="90"/>
      <c r="F178" s="74"/>
    </row>
    <row r="179" spans="2:6" ht="13.95" customHeight="1" x14ac:dyDescent="0.3">
      <c r="B179" s="10" t="s">
        <v>201</v>
      </c>
      <c r="C179" s="71"/>
      <c r="D179" s="72"/>
      <c r="E179" s="73"/>
      <c r="F179" s="74"/>
    </row>
    <row r="180" spans="2:6" ht="13.95" customHeight="1" x14ac:dyDescent="0.3">
      <c r="B180" s="75" t="s">
        <v>202</v>
      </c>
      <c r="C180" s="76"/>
      <c r="D180" s="76"/>
      <c r="E180" s="76"/>
      <c r="F180" s="77"/>
    </row>
    <row r="181" spans="2:6" ht="13.95" customHeight="1" x14ac:dyDescent="0.3">
      <c r="B181" s="78" t="s">
        <v>203</v>
      </c>
      <c r="C181" s="79"/>
      <c r="D181" s="79"/>
      <c r="E181" s="79"/>
      <c r="F181" s="80"/>
    </row>
    <row r="182" spans="2:6" ht="13.95" customHeight="1" thickBot="1" x14ac:dyDescent="0.35">
      <c r="B182" s="81" t="s">
        <v>204</v>
      </c>
      <c r="C182" s="82"/>
      <c r="D182" s="82"/>
      <c r="E182" s="82"/>
      <c r="F182" s="83"/>
    </row>
    <row r="183" spans="2:6" ht="13.95" customHeight="1" x14ac:dyDescent="0.3"/>
    <row r="184" spans="2:6" ht="13.95" customHeight="1" x14ac:dyDescent="0.3"/>
  </sheetData>
  <mergeCells count="4">
    <mergeCell ref="B4:F4"/>
    <mergeCell ref="B180:F180"/>
    <mergeCell ref="B181:F181"/>
    <mergeCell ref="B182:F182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2023-02-02T21:25:24Z</cp:lastPrinted>
  <dcterms:created xsi:type="dcterms:W3CDTF">2023-02-02T21:22:39Z</dcterms:created>
  <dcterms:modified xsi:type="dcterms:W3CDTF">2023-02-02T21:25:50Z</dcterms:modified>
</cp:coreProperties>
</file>