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porte\Desktop\SOBRE SISTEMA\SITE\PRIMEIRAS PUBLICAÇOES\HMAA\PRESTACAO DE CONTAS\2020\"/>
    </mc:Choice>
  </mc:AlternateContent>
  <xr:revisionPtr revIDLastSave="0" documentId="8_{51B26196-4CE9-46BE-89EA-63665C7D4814}" xr6:coauthVersionLast="47" xr6:coauthVersionMax="47" xr10:uidLastSave="{00000000-0000-0000-0000-000000000000}"/>
  <bookViews>
    <workbookView xWindow="-108" yWindow="-108" windowWidth="23256" windowHeight="12576" xr2:uid="{364F484E-477C-4F5C-ACB8-ACE0A8D9C950}"/>
  </bookViews>
  <sheets>
    <sheet name="Planilha1" sheetId="1" r:id="rId1"/>
  </sheets>
  <externalReferences>
    <externalReference r:id="rId2"/>
  </externalReferences>
  <definedNames>
    <definedName name="_xlnm.Print_Area" localSheetId="0">Planilha1!$A$1:$E$196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8" i="1" l="1"/>
  <c r="B187" i="1" s="1"/>
  <c r="B184" i="1"/>
  <c r="B178" i="1"/>
  <c r="B170" i="1"/>
  <c r="B157" i="1"/>
  <c r="B154" i="1"/>
  <c r="B151" i="1"/>
  <c r="B148" i="1"/>
  <c r="B144" i="1"/>
  <c r="B140" i="1"/>
  <c r="B137" i="1"/>
  <c r="B134" i="1" s="1"/>
  <c r="B135" i="1"/>
  <c r="B129" i="1"/>
  <c r="B122" i="1"/>
  <c r="B121" i="1" s="1"/>
  <c r="B113" i="1"/>
  <c r="B109" i="1"/>
  <c r="B102" i="1"/>
  <c r="B99" i="1"/>
  <c r="B96" i="1"/>
  <c r="B89" i="1"/>
  <c r="B75" i="1"/>
  <c r="B69" i="1" s="1"/>
  <c r="B70" i="1"/>
  <c r="B65" i="1"/>
  <c r="B60" i="1"/>
  <c r="B42" i="1" s="1"/>
  <c r="B43" i="1"/>
  <c r="B34" i="1"/>
  <c r="B21" i="1"/>
  <c r="B7" i="1" s="1"/>
  <c r="B8" i="1"/>
  <c r="B176" i="1" l="1"/>
  <c r="B191" i="1" s="1"/>
</calcChain>
</file>

<file path=xl/sharedStrings.xml><?xml version="1.0" encoding="utf-8"?>
<sst xmlns="http://schemas.openxmlformats.org/spreadsheetml/2006/main" count="355" uniqueCount="218">
  <si>
    <r>
      <rPr>
        <b/>
        <sz val="10"/>
        <rFont val="Calibri"/>
        <family val="2"/>
        <scheme val="minor"/>
      </rPr>
      <t>UNIDADE:</t>
    </r>
    <r>
      <rPr>
        <sz val="10"/>
        <rFont val="Calibri"/>
        <family val="2"/>
        <scheme val="minor"/>
      </rPr>
      <t xml:space="preserve"> HOSPITAL MUNICIPAL ADAILTON DO AMARAL - HMAA</t>
    </r>
  </si>
  <si>
    <r>
      <rPr>
        <b/>
        <sz val="10"/>
        <rFont val="Calibri"/>
        <family val="2"/>
        <scheme val="minor"/>
      </rPr>
      <t>N° CONTRATO DE GESTÃO:</t>
    </r>
    <r>
      <rPr>
        <sz val="10"/>
        <rFont val="Calibri"/>
        <family val="2"/>
        <scheme val="minor"/>
      </rPr>
      <t xml:space="preserve"> 159/2018</t>
    </r>
  </si>
  <si>
    <t>PRESTAÇÃO DE CONTAS JULHO/2020</t>
  </si>
  <si>
    <t>ITENS DE DESPESAS - JULHO /2020</t>
  </si>
  <si>
    <t>R$ VALORES</t>
  </si>
  <si>
    <t>DATA  PGT</t>
  </si>
  <si>
    <t>OPERAÇÃO</t>
  </si>
  <si>
    <t>DETALHES</t>
  </si>
  <si>
    <t>1. Pessoal</t>
  </si>
  <si>
    <t>1.1. Salários (CLT)</t>
  </si>
  <si>
    <t>FOLHA  JUNHO/2020</t>
  </si>
  <si>
    <t>TED</t>
  </si>
  <si>
    <t xml:space="preserve">FÉRIAS NIVALDA PEREIRA </t>
  </si>
  <si>
    <t>FÉRIAS FRANCISCA KATIA</t>
  </si>
  <si>
    <t>RESCISÃO LEIDIANNY DE OLIVEIRA</t>
  </si>
  <si>
    <t>RESCISÃO GIL KARLO LOPES DA SILVA</t>
  </si>
  <si>
    <t>RESCISÃO VANIA MARCELLA GOMES COSTA CANDICO</t>
  </si>
  <si>
    <t>FÉRIAS ADOLFO FERNANDES DA SILVA</t>
  </si>
  <si>
    <t>FÉRIAS ENIO ALVES DE SOUZA</t>
  </si>
  <si>
    <t>FÉRIAS FABIOLA FELIX CARDOSO</t>
  </si>
  <si>
    <t>FÉRIAS IRIS RAIMUNDO DE BORBA JUNIOR</t>
  </si>
  <si>
    <t>FÉRIAS GONÇALA DE JESUS MOURAO</t>
  </si>
  <si>
    <t>1.2. Outras Formas de Contratação</t>
  </si>
  <si>
    <t>NATANAEL MARTINS COELHO E CIA LTDA ME</t>
  </si>
  <si>
    <t>TRANSF</t>
  </si>
  <si>
    <t>NFSE 1338</t>
  </si>
  <si>
    <t>PEDATELLA NUTRIÇÃO EIRELI</t>
  </si>
  <si>
    <t>NFSE 012</t>
  </si>
  <si>
    <t>MARTINS SAUDE PORANGATU EIRELI</t>
  </si>
  <si>
    <t>NFSE 008</t>
  </si>
  <si>
    <t>J G S CIRQUEIRA MEDICAL SERVICE LTDA</t>
  </si>
  <si>
    <t>NFSE 015</t>
  </si>
  <si>
    <t>ANDRADE VILELA &amp; SANTOS VILELA LTDA</t>
  </si>
  <si>
    <t>NFSE 098</t>
  </si>
  <si>
    <t>E C RODRIGUES MARQUES ASSESSORIA E CONSULTORIA</t>
  </si>
  <si>
    <t>NFSE 101</t>
  </si>
  <si>
    <t>PRO-SAÚDE SERVIÇOS MÉDICOS</t>
  </si>
  <si>
    <t>NFSE 086</t>
  </si>
  <si>
    <t>NFSE 088</t>
  </si>
  <si>
    <t>RODRIGUES E FELIX LTDA ME</t>
  </si>
  <si>
    <t>NFSE 100</t>
  </si>
  <si>
    <t>NFSE 1354</t>
  </si>
  <si>
    <t>SHIRLEY NOELIA CACERES REQUE</t>
  </si>
  <si>
    <t>NFSE 004</t>
  </si>
  <si>
    <t>1.3. Encargos/Benefícios</t>
  </si>
  <si>
    <t>PIS S FL 06/2020</t>
  </si>
  <si>
    <t>DARF</t>
  </si>
  <si>
    <t>IRRS S FL 06/2020</t>
  </si>
  <si>
    <t>GPS S FL 06/2020</t>
  </si>
  <si>
    <t>GUIA</t>
  </si>
  <si>
    <t>FGTS FL 06/2020</t>
  </si>
  <si>
    <t>FGTS</t>
  </si>
  <si>
    <t>FGTS RESCISORIO GIL KARLO LOPES DA SILVA</t>
  </si>
  <si>
    <t>FGTS FL 05/2020 (DIFERENÇA DE ENCARGOS)</t>
  </si>
  <si>
    <t>2. Mat/Med</t>
  </si>
  <si>
    <t>2.1. Medicamentos</t>
  </si>
  <si>
    <t>SALUTAR COMERCIO DE MOVEIS HOSP EIRELI EPP</t>
  </si>
  <si>
    <t>BOLETO</t>
  </si>
  <si>
    <t>NF 10548</t>
  </si>
  <si>
    <t>MALDI MACEDO LTDA EPP</t>
  </si>
  <si>
    <t>NFSE 10670</t>
  </si>
  <si>
    <t>CA DISTRIBUIDORA DE PRO HOSP EIRELI</t>
  </si>
  <si>
    <t>NF 14545</t>
  </si>
  <si>
    <t>CCAF COM MEDIC E MAT HOSP EIRELI ME</t>
  </si>
  <si>
    <t>NF 2211</t>
  </si>
  <si>
    <t>CIENTIFICA MEDICA HOSPITALAR LTDA</t>
  </si>
  <si>
    <t>NF 125601</t>
  </si>
  <si>
    <t>HOSPFAR IND E COM DE PROD HOSP AS</t>
  </si>
  <si>
    <t>NF 899014</t>
  </si>
  <si>
    <t>NF 14752</t>
  </si>
  <si>
    <t>SUPERMEDICA DIST HOSPITALAR EIRELI</t>
  </si>
  <si>
    <t>NF 88730</t>
  </si>
  <si>
    <t>NF 88731</t>
  </si>
  <si>
    <t>NUTRI E QUALI COMERCIAL LTDA ME</t>
  </si>
  <si>
    <t>NF 30899</t>
  </si>
  <si>
    <t xml:space="preserve">VICENTE AUGUSTO PEREIRA </t>
  </si>
  <si>
    <t>NF 2870976</t>
  </si>
  <si>
    <t>MAZZEI COMERCIAL E REP LTDA ME</t>
  </si>
  <si>
    <t>NF 5659</t>
  </si>
  <si>
    <t>NF 14896</t>
  </si>
  <si>
    <t>PROTEC PROD CIENTIFICOS LTDA</t>
  </si>
  <si>
    <t>NF 152418</t>
  </si>
  <si>
    <t>NF 2265</t>
  </si>
  <si>
    <t>2.2. Materais Hospitalares</t>
  </si>
  <si>
    <t>NF 151360</t>
  </si>
  <si>
    <t>SERVICEMED INSTRUMENTOS CIRURGICOS</t>
  </si>
  <si>
    <t>NF 232</t>
  </si>
  <si>
    <t>ALTAMEDICAL PROD MEDICOS HOSPITALARES LTDA ME</t>
  </si>
  <si>
    <t>NF 1869</t>
  </si>
  <si>
    <t>2.3 Gases Medicinais</t>
  </si>
  <si>
    <t>MERCADÃO DOS PARAFUSOS SMA LTDA</t>
  </si>
  <si>
    <t>NF 326</t>
  </si>
  <si>
    <t>ELETROMAQUINAS E SOLDAS LTDA - FERRAGISTA SANTA IZABEL</t>
  </si>
  <si>
    <t>NF 1826</t>
  </si>
  <si>
    <t>3. Materais Diversos</t>
  </si>
  <si>
    <t>3.1. Materiais de Higienização</t>
  </si>
  <si>
    <t>ALDELICIA LOPES CHAVES - MERCEARIA PREÇO BAIXO</t>
  </si>
  <si>
    <t>NF 672</t>
  </si>
  <si>
    <t>ORZELITA RODRIGUES SILVA EIRELI - SUPER MULTIVARIEDADES</t>
  </si>
  <si>
    <t>NF 012</t>
  </si>
  <si>
    <t>NF 679</t>
  </si>
  <si>
    <t>3.2. Materiais / Gêneros Alimentícios</t>
  </si>
  <si>
    <t>SUPERMERCADO MAGALHAES LTDA</t>
  </si>
  <si>
    <t>NF 15410</t>
  </si>
  <si>
    <t>COMPRE BEM SUPERMERCADO - ALEX BARBOSA</t>
  </si>
  <si>
    <t>NF 497</t>
  </si>
  <si>
    <t>NF 671</t>
  </si>
  <si>
    <t>NF 513</t>
  </si>
  <si>
    <t>NF 674</t>
  </si>
  <si>
    <t>NF 522</t>
  </si>
  <si>
    <t>NF 011</t>
  </si>
  <si>
    <t>NF 678</t>
  </si>
  <si>
    <t>NF 15505</t>
  </si>
  <si>
    <t>NF 534</t>
  </si>
  <si>
    <t>NF 15548</t>
  </si>
  <si>
    <t>NF 547</t>
  </si>
  <si>
    <t>3.3. Material Expediente</t>
  </si>
  <si>
    <t>MOVEIS JAVAES LTDA</t>
  </si>
  <si>
    <t>NF 11583</t>
  </si>
  <si>
    <t>NF 15412</t>
  </si>
  <si>
    <t>REINALDO PASCUALOTE JUNIOR</t>
  </si>
  <si>
    <t>NF 219</t>
  </si>
  <si>
    <t>R7 COMERCIO DE PRODUTOS DE HIG EIRELI EPP</t>
  </si>
  <si>
    <t>NF 19124</t>
  </si>
  <si>
    <t>PAPELARIA E LIVRARIA UNIVERSO EIRELI EPP</t>
  </si>
  <si>
    <t>NF 29323</t>
  </si>
  <si>
    <t>3.4. Material Divulgação</t>
  </si>
  <si>
    <t>3.5. Material Permanente</t>
  </si>
  <si>
    <t>SMA ELETRO COMERCIO DE MOVEIS EIRELI ME</t>
  </si>
  <si>
    <t>NF 1699</t>
  </si>
  <si>
    <t>3.6. Combustível</t>
  </si>
  <si>
    <t>COMERCIAL DE DERIVADOS DE PETROLEO JOTAS LTDA</t>
  </si>
  <si>
    <t>NF 7257</t>
  </si>
  <si>
    <t>NF 7351</t>
  </si>
  <si>
    <t>COMERCIAL DE DERIVADOS DE PETROLEO JOTTAS LTDA</t>
  </si>
  <si>
    <t>NF 24474</t>
  </si>
  <si>
    <t>NF 24469</t>
  </si>
  <si>
    <t>NF 24724</t>
  </si>
  <si>
    <t>3.7. GLP</t>
  </si>
  <si>
    <t>3.8. Material de Lavanderia</t>
  </si>
  <si>
    <t>NF 18793</t>
  </si>
  <si>
    <t>LMA COMERCIO E SERVIÇOS EIRELI ME</t>
  </si>
  <si>
    <t>NF 10914</t>
  </si>
  <si>
    <t>NF 19126</t>
  </si>
  <si>
    <t>NF 18916</t>
  </si>
  <si>
    <t>NF 18914</t>
  </si>
  <si>
    <t>NF 18818</t>
  </si>
  <si>
    <t>4. Manutenção</t>
  </si>
  <si>
    <t>4.1. Materiais de Manutenção</t>
  </si>
  <si>
    <t xml:space="preserve">VERA LUCIA CORDEIRO DE SOUZA </t>
  </si>
  <si>
    <t>RIBEIRO NASCIMENTO E COSTA LTDA</t>
  </si>
  <si>
    <t>NF 9612</t>
  </si>
  <si>
    <t>NOVA FLORESTA COM MAT P C LTDA</t>
  </si>
  <si>
    <t>NF 3114</t>
  </si>
  <si>
    <t>FABIANE DE OLIVEIRA LIMA</t>
  </si>
  <si>
    <t>NF 044</t>
  </si>
  <si>
    <t>NF 045</t>
  </si>
  <si>
    <t>4.2. Serviços de Manutenção</t>
  </si>
  <si>
    <t>EDMILSON ALVES DA SILVA ME</t>
  </si>
  <si>
    <t>NFSE 926</t>
  </si>
  <si>
    <t>NFSE 904</t>
  </si>
  <si>
    <t xml:space="preserve">JOSE CARLOS MACHADO </t>
  </si>
  <si>
    <t>NFSE 097</t>
  </si>
  <si>
    <t>5. Seguros / Impostos / Taxas</t>
  </si>
  <si>
    <t>5.1. Seguros (Imóvel e Automóvel)</t>
  </si>
  <si>
    <t>5.2. Taxas e Serviços de Cartório</t>
  </si>
  <si>
    <t>5.3. Taxas Impostos</t>
  </si>
  <si>
    <t>5.4. Taxas Bancárias</t>
  </si>
  <si>
    <t>BANCO DO BRASIL DOC/TED ELETRÔNICO</t>
  </si>
  <si>
    <t>TARIFA PACOTES SERVIÇOS</t>
  </si>
  <si>
    <t>6. Telefonia</t>
  </si>
  <si>
    <t>TELEFONE FIXO OI</t>
  </si>
  <si>
    <t xml:space="preserve">FATURAS </t>
  </si>
  <si>
    <t>7. Água</t>
  </si>
  <si>
    <t>8. Energia Elétrica</t>
  </si>
  <si>
    <t>9. Prestação de Serviços Terceiros</t>
  </si>
  <si>
    <t>ADM SERVIÇOS E CONSULTORIA LTDA</t>
  </si>
  <si>
    <t>NFSE 024</t>
  </si>
  <si>
    <t>ORBIS GESTAO DE TECNOLOGIA EM SAUDE LTDA</t>
  </si>
  <si>
    <t>NFSE 1822</t>
  </si>
  <si>
    <t>LOCALIZA RENT A CAR</t>
  </si>
  <si>
    <t>BOLETO 389853</t>
  </si>
  <si>
    <t>PRO ATIVA CURSOS E RECURSOS HUMANOS LTDA</t>
  </si>
  <si>
    <t>NFSE 031</t>
  </si>
  <si>
    <t>MJS GONÇALVES CONTABILIDADE EMPRESARIAL</t>
  </si>
  <si>
    <t>NFSE 185</t>
  </si>
  <si>
    <t>ALLEN DANIEL SOUZA HOLANDA</t>
  </si>
  <si>
    <t>NFSE 021</t>
  </si>
  <si>
    <t>HOTEL SÃO MIGUEL LTDA</t>
  </si>
  <si>
    <t>NFSE 3294</t>
  </si>
  <si>
    <t>NFSE 032</t>
  </si>
  <si>
    <t>NFSE 026</t>
  </si>
  <si>
    <t>NFSE 022</t>
  </si>
  <si>
    <t>BOLETO 394345</t>
  </si>
  <si>
    <t>10. Informática</t>
  </si>
  <si>
    <t>RICO TECNOLOGIA LTDA</t>
  </si>
  <si>
    <t>NF 1667</t>
  </si>
  <si>
    <t>SD DE MEDEIROS E CIA LTDA ME - SANNET</t>
  </si>
  <si>
    <t>NFSE 24184</t>
  </si>
  <si>
    <t>ATILA BARU SISTEMAS LTDA</t>
  </si>
  <si>
    <t>NFSE 12432</t>
  </si>
  <si>
    <t>11. TOTAL GLOBAL</t>
  </si>
  <si>
    <t>TOTAL DO REPASSE</t>
  </si>
  <si>
    <t>2º PARC REF JUNHO 2020 (21º REPASSE)</t>
  </si>
  <si>
    <t>TED - 104 0794 11433328000118 FMS SMA</t>
  </si>
  <si>
    <t>PARC REF JUL/2019 E AGO/2019</t>
  </si>
  <si>
    <t>3º PARC REF JUNHO 2020 (21º REPASSE)</t>
  </si>
  <si>
    <t>1º PARC REF JULHO 2020 (22º REPASSE)</t>
  </si>
  <si>
    <t>12. CRÉDITO - ESTORNO</t>
  </si>
  <si>
    <t>VICENTE AUGUSTO PEREIRA</t>
  </si>
  <si>
    <t xml:space="preserve">Estorno Ref Devolução Parcial NF 2870976 </t>
  </si>
  <si>
    <t>12. SALDO DO MÊS ANTERIOR</t>
  </si>
  <si>
    <t>SALDO CONTA</t>
  </si>
  <si>
    <t>SALDO EM CONTA</t>
  </si>
  <si>
    <t>GOIÂNIA (GO),  31 JULHO DE 2020</t>
  </si>
  <si>
    <t>Ronnie Márcio Cabral</t>
  </si>
  <si>
    <t>Superintendente Executivo</t>
  </si>
  <si>
    <t>Instituto Alcance Gestão em Saude - IAGS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</si>
</sst>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dd/mm/yy;@"/>
    <numFmt numFmtId="165" formatCode="&quot;R$&quot;\ 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596B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6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16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 vertical="top"/>
    </xf>
    <xf numFmtId="44" fontId="2" fillId="0" borderId="0" xfId="0" applyNumberFormat="1" applyFont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horizontal="right" vertical="top"/>
    </xf>
    <xf numFmtId="164" fontId="2" fillId="0" borderId="2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3" fillId="0" borderId="4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2" fillId="4" borderId="9" xfId="0" applyFont="1" applyFill="1" applyBorder="1" applyAlignment="1">
      <alignment horizontal="left" vertical="top" wrapText="1"/>
    </xf>
    <xf numFmtId="165" fontId="2" fillId="0" borderId="10" xfId="0" applyNumberFormat="1" applyFont="1" applyBorder="1" applyAlignment="1">
      <alignment horizontal="right" vertical="top"/>
    </xf>
    <xf numFmtId="164" fontId="2" fillId="4" borderId="10" xfId="0" applyNumberFormat="1" applyFont="1" applyFill="1" applyBorder="1" applyAlignment="1">
      <alignment horizontal="center" vertical="top" wrapText="1"/>
    </xf>
    <xf numFmtId="0" fontId="2" fillId="4" borderId="10" xfId="0" applyFont="1" applyFill="1" applyBorder="1" applyAlignment="1">
      <alignment horizontal="left" vertical="top" wrapText="1"/>
    </xf>
    <xf numFmtId="0" fontId="2" fillId="4" borderId="11" xfId="0" applyFont="1" applyFill="1" applyBorder="1" applyAlignment="1">
      <alignment horizontal="left" vertical="top" wrapText="1"/>
    </xf>
    <xf numFmtId="165" fontId="2" fillId="4" borderId="10" xfId="0" applyNumberFormat="1" applyFont="1" applyFill="1" applyBorder="1" applyAlignment="1">
      <alignment horizontal="right" vertical="top"/>
    </xf>
    <xf numFmtId="0" fontId="2" fillId="3" borderId="9" xfId="0" applyFont="1" applyFill="1" applyBorder="1" applyAlignment="1">
      <alignment horizontal="left" vertical="top" wrapText="1"/>
    </xf>
    <xf numFmtId="4" fontId="2" fillId="3" borderId="10" xfId="0" applyNumberFormat="1" applyFont="1" applyFill="1" applyBorder="1" applyAlignment="1">
      <alignment horizontal="right" vertical="top"/>
    </xf>
    <xf numFmtId="164" fontId="2" fillId="3" borderId="10" xfId="0" applyNumberFormat="1" applyFont="1" applyFill="1" applyBorder="1" applyAlignment="1">
      <alignment horizontal="center" vertical="top" wrapText="1"/>
    </xf>
    <xf numFmtId="0" fontId="2" fillId="3" borderId="10" xfId="0" applyFont="1" applyFill="1" applyBorder="1" applyAlignment="1">
      <alignment horizontal="left" vertical="top" wrapText="1"/>
    </xf>
    <xf numFmtId="0" fontId="2" fillId="3" borderId="11" xfId="0" applyFont="1" applyFill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4" fontId="2" fillId="0" borderId="10" xfId="0" applyNumberFormat="1" applyFont="1" applyBorder="1" applyAlignment="1">
      <alignment horizontal="right" vertical="top"/>
    </xf>
    <xf numFmtId="164" fontId="2" fillId="0" borderId="10" xfId="0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9" xfId="0" applyFont="1" applyBorder="1"/>
    <xf numFmtId="0" fontId="2" fillId="0" borderId="9" xfId="0" applyFont="1" applyBorder="1" applyAlignment="1">
      <alignment horizontal="left" vertical="top"/>
    </xf>
    <xf numFmtId="4" fontId="2" fillId="0" borderId="10" xfId="0" applyNumberFormat="1" applyFont="1" applyBorder="1" applyAlignment="1" applyProtection="1">
      <alignment horizontal="right" vertical="top"/>
      <protection locked="0"/>
    </xf>
    <xf numFmtId="164" fontId="2" fillId="4" borderId="10" xfId="0" applyNumberFormat="1" applyFont="1" applyFill="1" applyBorder="1" applyAlignment="1">
      <alignment horizontal="center" vertical="top"/>
    </xf>
    <xf numFmtId="0" fontId="2" fillId="4" borderId="10" xfId="0" applyFont="1" applyFill="1" applyBorder="1" applyAlignment="1">
      <alignment horizontal="left" vertical="top"/>
    </xf>
    <xf numFmtId="0" fontId="2" fillId="4" borderId="11" xfId="0" applyFont="1" applyFill="1" applyBorder="1" applyAlignment="1">
      <alignment horizontal="left" vertical="top"/>
    </xf>
    <xf numFmtId="0" fontId="2" fillId="4" borderId="9" xfId="0" applyFont="1" applyFill="1" applyBorder="1" applyAlignment="1">
      <alignment horizontal="left" vertical="top"/>
    </xf>
    <xf numFmtId="4" fontId="4" fillId="4" borderId="10" xfId="0" applyNumberFormat="1" applyFont="1" applyFill="1" applyBorder="1" applyAlignment="1" applyProtection="1">
      <alignment horizontal="right" vertical="top"/>
      <protection locked="0"/>
    </xf>
    <xf numFmtId="164" fontId="4" fillId="4" borderId="10" xfId="0" applyNumberFormat="1" applyFont="1" applyFill="1" applyBorder="1" applyAlignment="1">
      <alignment horizontal="center" vertical="top"/>
    </xf>
    <xf numFmtId="0" fontId="4" fillId="4" borderId="10" xfId="0" applyFont="1" applyFill="1" applyBorder="1" applyAlignment="1">
      <alignment horizontal="left" vertical="top"/>
    </xf>
    <xf numFmtId="0" fontId="4" fillId="4" borderId="11" xfId="0" applyFont="1" applyFill="1" applyBorder="1" applyAlignment="1">
      <alignment horizontal="left" vertical="top"/>
    </xf>
    <xf numFmtId="0" fontId="2" fillId="0" borderId="11" xfId="0" applyFont="1" applyBorder="1"/>
    <xf numFmtId="0" fontId="2" fillId="0" borderId="9" xfId="0" applyFont="1" applyBorder="1" applyAlignment="1">
      <alignment vertical="top"/>
    </xf>
    <xf numFmtId="16" fontId="2" fillId="4" borderId="10" xfId="0" applyNumberFormat="1" applyFont="1" applyFill="1" applyBorder="1" applyAlignment="1">
      <alignment horizontal="left" vertical="top"/>
    </xf>
    <xf numFmtId="0" fontId="5" fillId="0" borderId="9" xfId="0" applyFont="1" applyBorder="1"/>
    <xf numFmtId="0" fontId="2" fillId="0" borderId="11" xfId="0" applyFont="1" applyBorder="1" applyAlignment="1">
      <alignment horizontal="left" vertical="top"/>
    </xf>
    <xf numFmtId="0" fontId="4" fillId="4" borderId="9" xfId="0" applyFont="1" applyFill="1" applyBorder="1" applyAlignment="1">
      <alignment vertical="top"/>
    </xf>
    <xf numFmtId="4" fontId="4" fillId="4" borderId="10" xfId="0" applyNumberFormat="1" applyFont="1" applyFill="1" applyBorder="1" applyAlignment="1">
      <alignment horizontal="right" vertical="top"/>
    </xf>
    <xf numFmtId="0" fontId="2" fillId="3" borderId="9" xfId="0" applyFont="1" applyFill="1" applyBorder="1" applyAlignment="1">
      <alignment vertical="top"/>
    </xf>
    <xf numFmtId="164" fontId="2" fillId="3" borderId="10" xfId="0" applyNumberFormat="1" applyFont="1" applyFill="1" applyBorder="1" applyAlignment="1">
      <alignment horizontal="center" vertical="top"/>
    </xf>
    <xf numFmtId="0" fontId="2" fillId="3" borderId="10" xfId="0" applyFont="1" applyFill="1" applyBorder="1" applyAlignment="1">
      <alignment horizontal="left" vertical="top"/>
    </xf>
    <xf numFmtId="0" fontId="2" fillId="3" borderId="11" xfId="0" applyFont="1" applyFill="1" applyBorder="1" applyAlignment="1">
      <alignment horizontal="left" vertical="top"/>
    </xf>
    <xf numFmtId="164" fontId="2" fillId="0" borderId="10" xfId="0" applyNumberFormat="1" applyFont="1" applyBorder="1" applyAlignment="1">
      <alignment horizontal="center" vertical="top"/>
    </xf>
    <xf numFmtId="0" fontId="2" fillId="0" borderId="10" xfId="0" applyFont="1" applyBorder="1" applyAlignment="1">
      <alignment horizontal="left" vertical="top"/>
    </xf>
    <xf numFmtId="14" fontId="2" fillId="0" borderId="10" xfId="0" applyNumberFormat="1" applyFont="1" applyBorder="1" applyAlignment="1">
      <alignment horizontal="left" vertical="top"/>
    </xf>
    <xf numFmtId="0" fontId="2" fillId="4" borderId="9" xfId="0" applyFont="1" applyFill="1" applyBorder="1" applyAlignment="1">
      <alignment vertical="top"/>
    </xf>
    <xf numFmtId="164" fontId="2" fillId="4" borderId="10" xfId="0" applyNumberFormat="1" applyFont="1" applyFill="1" applyBorder="1" applyAlignment="1">
      <alignment horizontal="left" vertical="top"/>
    </xf>
    <xf numFmtId="0" fontId="2" fillId="4" borderId="11" xfId="0" applyFont="1" applyFill="1" applyBorder="1" applyAlignment="1">
      <alignment vertical="top"/>
    </xf>
    <xf numFmtId="4" fontId="2" fillId="4" borderId="10" xfId="0" applyNumberFormat="1" applyFont="1" applyFill="1" applyBorder="1" applyAlignment="1">
      <alignment horizontal="right" vertical="top"/>
    </xf>
    <xf numFmtId="165" fontId="2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165" fontId="4" fillId="0" borderId="0" xfId="0" applyNumberFormat="1" applyFont="1" applyAlignment="1">
      <alignment vertical="top"/>
    </xf>
    <xf numFmtId="164" fontId="4" fillId="4" borderId="10" xfId="0" applyNumberFormat="1" applyFont="1" applyFill="1" applyBorder="1" applyAlignment="1">
      <alignment horizontal="left" vertical="top"/>
    </xf>
    <xf numFmtId="0" fontId="4" fillId="4" borderId="11" xfId="0" applyFont="1" applyFill="1" applyBorder="1" applyAlignment="1">
      <alignment vertical="top"/>
    </xf>
    <xf numFmtId="0" fontId="5" fillId="0" borderId="9" xfId="0" applyFont="1" applyBorder="1" applyAlignment="1">
      <alignment vertical="top"/>
    </xf>
    <xf numFmtId="4" fontId="2" fillId="4" borderId="10" xfId="0" applyNumberFormat="1" applyFont="1" applyFill="1" applyBorder="1" applyAlignment="1" applyProtection="1">
      <alignment horizontal="right" vertical="top"/>
      <protection locked="0"/>
    </xf>
    <xf numFmtId="0" fontId="4" fillId="0" borderId="9" xfId="0" applyFont="1" applyBorder="1" applyAlignment="1">
      <alignment vertical="top"/>
    </xf>
    <xf numFmtId="164" fontId="4" fillId="4" borderId="10" xfId="0" applyNumberFormat="1" applyFont="1" applyFill="1" applyBorder="1" applyAlignment="1">
      <alignment horizontal="center" vertical="top" wrapText="1"/>
    </xf>
    <xf numFmtId="0" fontId="4" fillId="4" borderId="10" xfId="0" applyFont="1" applyFill="1" applyBorder="1" applyAlignment="1">
      <alignment horizontal="left" vertical="top" wrapText="1"/>
    </xf>
    <xf numFmtId="0" fontId="4" fillId="4" borderId="11" xfId="0" applyFont="1" applyFill="1" applyBorder="1" applyAlignment="1">
      <alignment horizontal="left" vertical="top" wrapText="1"/>
    </xf>
    <xf numFmtId="16" fontId="2" fillId="4" borderId="11" xfId="0" applyNumberFormat="1" applyFont="1" applyFill="1" applyBorder="1" applyAlignment="1">
      <alignment horizontal="left" vertical="top"/>
    </xf>
    <xf numFmtId="0" fontId="2" fillId="0" borderId="10" xfId="0" applyFont="1" applyBorder="1" applyAlignment="1">
      <alignment horizontal="right" vertical="top"/>
    </xf>
    <xf numFmtId="0" fontId="2" fillId="0" borderId="11" xfId="0" applyFont="1" applyBorder="1" applyAlignment="1">
      <alignment vertical="top"/>
    </xf>
    <xf numFmtId="0" fontId="6" fillId="0" borderId="9" xfId="0" applyFont="1" applyBorder="1" applyAlignment="1">
      <alignment vertical="top"/>
    </xf>
    <xf numFmtId="4" fontId="6" fillId="0" borderId="10" xfId="0" applyNumberFormat="1" applyFont="1" applyBorder="1" applyAlignment="1">
      <alignment horizontal="right" vertical="top"/>
    </xf>
    <xf numFmtId="164" fontId="6" fillId="0" borderId="10" xfId="0" applyNumberFormat="1" applyFont="1" applyBorder="1" applyAlignment="1">
      <alignment horizontal="center" vertical="top"/>
    </xf>
    <xf numFmtId="0" fontId="6" fillId="0" borderId="10" xfId="0" applyFont="1" applyBorder="1" applyAlignment="1">
      <alignment horizontal="left" vertical="top"/>
    </xf>
    <xf numFmtId="0" fontId="6" fillId="0" borderId="11" xfId="0" applyFont="1" applyBorder="1" applyAlignment="1">
      <alignment horizontal="left" vertical="top"/>
    </xf>
    <xf numFmtId="43" fontId="2" fillId="0" borderId="10" xfId="1" applyFont="1" applyFill="1" applyBorder="1" applyAlignment="1">
      <alignment horizontal="right" vertical="top"/>
    </xf>
    <xf numFmtId="0" fontId="5" fillId="0" borderId="11" xfId="0" applyFont="1" applyBorder="1"/>
    <xf numFmtId="14" fontId="2" fillId="0" borderId="9" xfId="0" applyNumberFormat="1" applyFont="1" applyBorder="1" applyAlignment="1">
      <alignment horizontal="left"/>
    </xf>
    <xf numFmtId="43" fontId="2" fillId="0" borderId="10" xfId="1" applyFont="1" applyBorder="1" applyAlignment="1">
      <alignment horizontal="right" vertical="top"/>
    </xf>
    <xf numFmtId="0" fontId="2" fillId="4" borderId="0" xfId="0" applyFont="1" applyFill="1" applyAlignment="1">
      <alignment vertical="top"/>
    </xf>
    <xf numFmtId="44" fontId="2" fillId="4" borderId="0" xfId="0" applyNumberFormat="1" applyFont="1" applyFill="1" applyAlignment="1">
      <alignment vertical="top"/>
    </xf>
    <xf numFmtId="14" fontId="2" fillId="4" borderId="10" xfId="0" applyNumberFormat="1" applyFont="1" applyFill="1" applyBorder="1" applyAlignment="1">
      <alignment horizontal="left" vertical="top"/>
    </xf>
    <xf numFmtId="43" fontId="2" fillId="0" borderId="10" xfId="1" applyFont="1" applyFill="1" applyBorder="1" applyAlignment="1">
      <alignment horizontal="right"/>
    </xf>
    <xf numFmtId="0" fontId="3" fillId="5" borderId="9" xfId="0" applyFont="1" applyFill="1" applyBorder="1" applyAlignment="1">
      <alignment horizontal="left" vertical="top" wrapText="1"/>
    </xf>
    <xf numFmtId="4" fontId="3" fillId="5" borderId="10" xfId="0" applyNumberFormat="1" applyFont="1" applyFill="1" applyBorder="1" applyAlignment="1">
      <alignment horizontal="right" vertical="top"/>
    </xf>
    <xf numFmtId="164" fontId="3" fillId="5" borderId="10" xfId="0" applyNumberFormat="1" applyFont="1" applyFill="1" applyBorder="1" applyAlignment="1">
      <alignment horizontal="center" vertical="top" wrapText="1"/>
    </xf>
    <xf numFmtId="0" fontId="3" fillId="5" borderId="10" xfId="0" applyFont="1" applyFill="1" applyBorder="1" applyAlignment="1">
      <alignment horizontal="left" vertical="top" wrapText="1"/>
    </xf>
    <xf numFmtId="0" fontId="3" fillId="5" borderId="11" xfId="0" applyFont="1" applyFill="1" applyBorder="1" applyAlignment="1">
      <alignment horizontal="left" vertical="top" wrapText="1"/>
    </xf>
    <xf numFmtId="0" fontId="3" fillId="0" borderId="0" xfId="0" applyFont="1" applyAlignment="1">
      <alignment vertical="top"/>
    </xf>
    <xf numFmtId="4" fontId="2" fillId="4" borderId="0" xfId="0" applyNumberFormat="1" applyFont="1" applyFill="1" applyAlignment="1">
      <alignment horizontal="right" vertical="top"/>
    </xf>
    <xf numFmtId="164" fontId="2" fillId="4" borderId="0" xfId="0" applyNumberFormat="1" applyFont="1" applyFill="1" applyAlignment="1">
      <alignment horizontal="center" vertical="top" wrapText="1"/>
    </xf>
    <xf numFmtId="0" fontId="2" fillId="4" borderId="0" xfId="0" applyFont="1" applyFill="1" applyAlignment="1">
      <alignment horizontal="left" vertical="top" wrapText="1"/>
    </xf>
    <xf numFmtId="0" fontId="2" fillId="4" borderId="5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2" fillId="0" borderId="0" xfId="0" applyFont="1" applyBorder="1" applyAlignment="1">
      <alignment horizontal="right" vertical="top"/>
    </xf>
    <xf numFmtId="164" fontId="2" fillId="0" borderId="0" xfId="0" applyNumberFormat="1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 wrapText="1"/>
    </xf>
    <xf numFmtId="4" fontId="2" fillId="4" borderId="0" xfId="0" applyNumberFormat="1" applyFont="1" applyFill="1" applyBorder="1" applyAlignment="1">
      <alignment horizontal="right" vertical="top"/>
    </xf>
    <xf numFmtId="164" fontId="2" fillId="4" borderId="0" xfId="0" applyNumberFormat="1" applyFont="1" applyFill="1" applyBorder="1" applyAlignment="1">
      <alignment horizontal="center" vertical="top" wrapText="1"/>
    </xf>
    <xf numFmtId="0" fontId="2" fillId="4" borderId="0" xfId="0" applyFont="1" applyFill="1" applyBorder="1" applyAlignment="1">
      <alignment horizontal="left" vertical="top" wrapText="1"/>
    </xf>
    <xf numFmtId="164" fontId="3" fillId="2" borderId="10" xfId="0" applyNumberFormat="1" applyFont="1" applyFill="1" applyBorder="1" applyAlignment="1">
      <alignment horizontal="center" vertical="top"/>
    </xf>
    <xf numFmtId="4" fontId="3" fillId="2" borderId="10" xfId="0" applyNumberFormat="1" applyFont="1" applyFill="1" applyBorder="1" applyAlignment="1">
      <alignment horizontal="right" vertical="top"/>
    </xf>
    <xf numFmtId="0" fontId="3" fillId="2" borderId="10" xfId="0" applyFont="1" applyFill="1" applyBorder="1" applyAlignment="1">
      <alignment horizontal="left" vertical="top"/>
    </xf>
    <xf numFmtId="0" fontId="3" fillId="2" borderId="10" xfId="0" applyFont="1" applyFill="1" applyBorder="1" applyAlignment="1">
      <alignment horizontal="left" vertical="top" wrapText="1"/>
    </xf>
    <xf numFmtId="164" fontId="3" fillId="2" borderId="10" xfId="0" applyNumberFormat="1" applyFont="1" applyFill="1" applyBorder="1" applyAlignment="1">
      <alignment horizontal="center" vertical="top" wrapText="1"/>
    </xf>
    <xf numFmtId="43" fontId="5" fillId="0" borderId="10" xfId="1" applyFont="1" applyFill="1" applyBorder="1"/>
    <xf numFmtId="4" fontId="6" fillId="4" borderId="10" xfId="0" applyNumberFormat="1" applyFont="1" applyFill="1" applyBorder="1" applyAlignment="1">
      <alignment horizontal="right" vertical="top"/>
    </xf>
    <xf numFmtId="0" fontId="3" fillId="4" borderId="10" xfId="0" applyFont="1" applyFill="1" applyBorder="1" applyAlignment="1">
      <alignment horizontal="left" vertical="top" wrapText="1"/>
    </xf>
    <xf numFmtId="4" fontId="3" fillId="4" borderId="10" xfId="0" applyNumberFormat="1" applyFont="1" applyFill="1" applyBorder="1" applyAlignment="1">
      <alignment horizontal="right" vertical="top"/>
    </xf>
    <xf numFmtId="164" fontId="3" fillId="4" borderId="10" xfId="0" applyNumberFormat="1" applyFont="1" applyFill="1" applyBorder="1" applyAlignment="1">
      <alignment horizontal="center" vertical="top" wrapText="1"/>
    </xf>
    <xf numFmtId="4" fontId="2" fillId="0" borderId="10" xfId="0" applyNumberFormat="1" applyFont="1" applyBorder="1" applyAlignment="1">
      <alignment vertical="top"/>
    </xf>
    <xf numFmtId="0" fontId="4" fillId="0" borderId="10" xfId="0" applyFont="1" applyBorder="1" applyAlignment="1">
      <alignment horizontal="left" vertical="top" wrapText="1"/>
    </xf>
    <xf numFmtId="4" fontId="4" fillId="0" borderId="10" xfId="0" applyNumberFormat="1" applyFont="1" applyBorder="1" applyAlignment="1">
      <alignment horizontal="right" vertical="top"/>
    </xf>
    <xf numFmtId="164" fontId="4" fillId="0" borderId="10" xfId="0" applyNumberFormat="1" applyFont="1" applyBorder="1" applyAlignment="1">
      <alignment horizontal="center" vertical="top" wrapText="1"/>
    </xf>
    <xf numFmtId="0" fontId="3" fillId="2" borderId="17" xfId="0" applyFont="1" applyFill="1" applyBorder="1" applyAlignment="1">
      <alignment horizontal="center" vertical="top"/>
    </xf>
    <xf numFmtId="4" fontId="3" fillId="2" borderId="16" xfId="0" applyNumberFormat="1" applyFont="1" applyFill="1" applyBorder="1" applyAlignment="1" applyProtection="1">
      <alignment horizontal="center" vertical="top"/>
      <protection locked="0"/>
    </xf>
    <xf numFmtId="164" fontId="3" fillId="2" borderId="16" xfId="0" applyNumberFormat="1" applyFont="1" applyFill="1" applyBorder="1" applyAlignment="1">
      <alignment horizontal="center" vertical="top"/>
    </xf>
    <xf numFmtId="0" fontId="3" fillId="2" borderId="16" xfId="0" applyFont="1" applyFill="1" applyBorder="1" applyAlignment="1">
      <alignment horizontal="center" vertical="top"/>
    </xf>
    <xf numFmtId="0" fontId="3" fillId="2" borderId="15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vertical="top"/>
    </xf>
    <xf numFmtId="0" fontId="3" fillId="2" borderId="11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left" vertical="top" wrapText="1"/>
    </xf>
    <xf numFmtId="0" fontId="3" fillId="4" borderId="9" xfId="0" applyFont="1" applyFill="1" applyBorder="1" applyAlignment="1">
      <alignment horizontal="left" vertical="top" wrapText="1"/>
    </xf>
    <xf numFmtId="0" fontId="3" fillId="4" borderId="11" xfId="0" applyFont="1" applyFill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4" fontId="3" fillId="2" borderId="13" xfId="0" applyNumberFormat="1" applyFont="1" applyFill="1" applyBorder="1" applyAlignment="1">
      <alignment horizontal="right" vertical="top"/>
    </xf>
    <xf numFmtId="164" fontId="2" fillId="2" borderId="13" xfId="0" applyNumberFormat="1" applyFont="1" applyFill="1" applyBorder="1" applyAlignment="1">
      <alignment horizontal="center" vertical="top" wrapText="1"/>
    </xf>
    <xf numFmtId="0" fontId="3" fillId="2" borderId="13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horizontal="left" vertical="top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STA&#199;AODECONTAS_HMAA_JAN%20A%20D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_2020"/>
      <sheetName val="FEV_2020"/>
      <sheetName val="MAR_2020"/>
      <sheetName val="ABR_2020"/>
      <sheetName val="MAI_20"/>
      <sheetName val="JUN_20"/>
      <sheetName val="JUL_20"/>
      <sheetName val="AGO_20"/>
      <sheetName val="SET_20"/>
      <sheetName val="OUT_20"/>
      <sheetName val="NOV_20"/>
      <sheetName val="DEZ_20"/>
    </sheetNames>
    <sheetDataSet>
      <sheetData sheetId="0"/>
      <sheetData sheetId="1"/>
      <sheetData sheetId="2"/>
      <sheetData sheetId="3"/>
      <sheetData sheetId="4"/>
      <sheetData sheetId="5">
        <row r="171">
          <cell r="B171">
            <v>45737.790000000212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279EA-5E2A-409F-9698-529448AB9500}">
  <dimension ref="A1:G198"/>
  <sheetViews>
    <sheetView tabSelected="1" zoomScaleNormal="100" workbookViewId="0">
      <selection activeCell="C1" sqref="C1:C2"/>
    </sheetView>
  </sheetViews>
  <sheetFormatPr defaultColWidth="8.6640625" defaultRowHeight="13.8" x14ac:dyDescent="0.3"/>
  <cols>
    <col min="1" max="1" width="50.44140625" style="1" bestFit="1" customWidth="1"/>
    <col min="2" max="2" width="13.6640625" style="2" bestFit="1" customWidth="1"/>
    <col min="3" max="3" width="13" style="3" customWidth="1"/>
    <col min="4" max="4" width="15.6640625" style="4" customWidth="1"/>
    <col min="5" max="5" width="36.77734375" style="1" customWidth="1"/>
    <col min="6" max="6" width="8.6640625" style="1"/>
    <col min="7" max="7" width="21.44140625" style="1" customWidth="1"/>
    <col min="8" max="16384" width="8.6640625" style="1"/>
  </cols>
  <sheetData>
    <row r="1" spans="1:7" ht="13.95" customHeight="1" x14ac:dyDescent="0.3">
      <c r="A1" s="6" t="s">
        <v>0</v>
      </c>
      <c r="B1" s="7"/>
      <c r="C1" s="8"/>
      <c r="D1" s="9"/>
      <c r="E1" s="10"/>
      <c r="G1" s="5"/>
    </row>
    <row r="2" spans="1:7" ht="13.95" customHeight="1" x14ac:dyDescent="0.3">
      <c r="A2" s="11" t="s">
        <v>1</v>
      </c>
      <c r="E2" s="12"/>
      <c r="G2" s="5"/>
    </row>
    <row r="3" spans="1:7" ht="13.95" customHeight="1" x14ac:dyDescent="0.3">
      <c r="A3" s="11"/>
      <c r="E3" s="12"/>
      <c r="G3" s="5"/>
    </row>
    <row r="4" spans="1:7" ht="13.95" customHeight="1" x14ac:dyDescent="0.3">
      <c r="A4" s="13" t="s">
        <v>2</v>
      </c>
      <c r="B4" s="14"/>
      <c r="C4" s="14"/>
      <c r="D4" s="14"/>
      <c r="E4" s="15"/>
      <c r="G4" s="5"/>
    </row>
    <row r="5" spans="1:7" ht="13.95" customHeight="1" thickBot="1" x14ac:dyDescent="0.35">
      <c r="A5" s="11"/>
      <c r="B5" s="107"/>
      <c r="C5" s="108"/>
      <c r="D5" s="109"/>
      <c r="E5" s="12"/>
      <c r="G5" s="5"/>
    </row>
    <row r="6" spans="1:7" ht="13.95" customHeight="1" x14ac:dyDescent="0.3">
      <c r="A6" s="128" t="s">
        <v>3</v>
      </c>
      <c r="B6" s="129" t="s">
        <v>4</v>
      </c>
      <c r="C6" s="130" t="s">
        <v>5</v>
      </c>
      <c r="D6" s="131" t="s">
        <v>6</v>
      </c>
      <c r="E6" s="132" t="s">
        <v>7</v>
      </c>
      <c r="G6" s="5"/>
    </row>
    <row r="7" spans="1:7" ht="13.95" customHeight="1" x14ac:dyDescent="0.3">
      <c r="A7" s="133" t="s">
        <v>8</v>
      </c>
      <c r="B7" s="115">
        <f>SUM(B8,B21,B34)</f>
        <v>263500.88999999996</v>
      </c>
      <c r="C7" s="114"/>
      <c r="D7" s="116"/>
      <c r="E7" s="134"/>
      <c r="G7" s="5"/>
    </row>
    <row r="8" spans="1:7" ht="13.95" customHeight="1" x14ac:dyDescent="0.3">
      <c r="A8" s="50" t="s">
        <v>9</v>
      </c>
      <c r="B8" s="23">
        <f>SUM(B9:B20)</f>
        <v>108709.93999999999</v>
      </c>
      <c r="C8" s="51"/>
      <c r="D8" s="52"/>
      <c r="E8" s="53"/>
      <c r="G8" s="5"/>
    </row>
    <row r="9" spans="1:7" ht="13.95" customHeight="1" x14ac:dyDescent="0.3">
      <c r="A9" s="16" t="s">
        <v>10</v>
      </c>
      <c r="B9" s="17">
        <v>83046.64</v>
      </c>
      <c r="C9" s="18">
        <v>44033</v>
      </c>
      <c r="D9" s="19" t="s">
        <v>11</v>
      </c>
      <c r="E9" s="20"/>
      <c r="G9" s="5"/>
    </row>
    <row r="10" spans="1:7" ht="13.95" customHeight="1" x14ac:dyDescent="0.3">
      <c r="A10" s="16" t="s">
        <v>12</v>
      </c>
      <c r="B10" s="17">
        <v>1644.23</v>
      </c>
      <c r="C10" s="18">
        <v>44013</v>
      </c>
      <c r="D10" s="19" t="s">
        <v>11</v>
      </c>
      <c r="E10" s="20"/>
      <c r="G10" s="5"/>
    </row>
    <row r="11" spans="1:7" ht="13.95" customHeight="1" x14ac:dyDescent="0.3">
      <c r="A11" s="16" t="s">
        <v>13</v>
      </c>
      <c r="B11" s="17">
        <v>1725.98</v>
      </c>
      <c r="C11" s="18">
        <v>44014</v>
      </c>
      <c r="D11" s="19" t="s">
        <v>11</v>
      </c>
      <c r="E11" s="20"/>
      <c r="G11" s="5"/>
    </row>
    <row r="12" spans="1:7" ht="13.95" customHeight="1" x14ac:dyDescent="0.3">
      <c r="A12" s="16" t="s">
        <v>14</v>
      </c>
      <c r="B12" s="17">
        <v>1657.48</v>
      </c>
      <c r="C12" s="18">
        <v>44014</v>
      </c>
      <c r="D12" s="19" t="s">
        <v>11</v>
      </c>
      <c r="E12" s="20"/>
      <c r="G12" s="5"/>
    </row>
    <row r="13" spans="1:7" ht="13.95" customHeight="1" x14ac:dyDescent="0.3">
      <c r="A13" s="16" t="s">
        <v>15</v>
      </c>
      <c r="B13" s="17">
        <v>10319.26</v>
      </c>
      <c r="C13" s="18">
        <v>44026</v>
      </c>
      <c r="D13" s="19" t="s">
        <v>11</v>
      </c>
      <c r="E13" s="20"/>
      <c r="G13" s="5"/>
    </row>
    <row r="14" spans="1:7" ht="13.95" customHeight="1" x14ac:dyDescent="0.3">
      <c r="A14" s="16" t="s">
        <v>16</v>
      </c>
      <c r="B14" s="17">
        <v>395.36</v>
      </c>
      <c r="C14" s="18">
        <v>44029</v>
      </c>
      <c r="D14" s="19" t="s">
        <v>11</v>
      </c>
      <c r="E14" s="20"/>
      <c r="G14" s="5"/>
    </row>
    <row r="15" spans="1:7" ht="13.95" customHeight="1" x14ac:dyDescent="0.3">
      <c r="A15" s="16" t="s">
        <v>17</v>
      </c>
      <c r="B15" s="17">
        <v>1969</v>
      </c>
      <c r="C15" s="18">
        <v>44041</v>
      </c>
      <c r="D15" s="19" t="s">
        <v>11</v>
      </c>
      <c r="E15" s="20"/>
      <c r="G15" s="5"/>
    </row>
    <row r="16" spans="1:7" ht="13.95" customHeight="1" x14ac:dyDescent="0.3">
      <c r="A16" s="16" t="s">
        <v>18</v>
      </c>
      <c r="B16" s="17">
        <v>1546.1</v>
      </c>
      <c r="C16" s="18">
        <v>44041</v>
      </c>
      <c r="D16" s="19" t="s">
        <v>11</v>
      </c>
      <c r="E16" s="20"/>
      <c r="G16" s="5"/>
    </row>
    <row r="17" spans="1:7" ht="13.95" customHeight="1" x14ac:dyDescent="0.3">
      <c r="A17" s="16" t="s">
        <v>19</v>
      </c>
      <c r="B17" s="17">
        <v>1719.89</v>
      </c>
      <c r="C17" s="18">
        <v>44041</v>
      </c>
      <c r="D17" s="19" t="s">
        <v>11</v>
      </c>
      <c r="E17" s="20"/>
      <c r="G17" s="5"/>
    </row>
    <row r="18" spans="1:7" ht="13.95" customHeight="1" x14ac:dyDescent="0.3">
      <c r="A18" s="16" t="s">
        <v>20</v>
      </c>
      <c r="B18" s="17">
        <v>2969.64</v>
      </c>
      <c r="C18" s="18">
        <v>44041</v>
      </c>
      <c r="D18" s="19" t="s">
        <v>11</v>
      </c>
      <c r="E18" s="20"/>
      <c r="G18" s="5"/>
    </row>
    <row r="19" spans="1:7" ht="13.95" customHeight="1" x14ac:dyDescent="0.3">
      <c r="A19" s="16" t="s">
        <v>21</v>
      </c>
      <c r="B19" s="17">
        <v>1716.36</v>
      </c>
      <c r="C19" s="18">
        <v>44043</v>
      </c>
      <c r="D19" s="19" t="s">
        <v>11</v>
      </c>
      <c r="E19" s="20"/>
      <c r="G19" s="5"/>
    </row>
    <row r="20" spans="1:7" ht="13.95" customHeight="1" x14ac:dyDescent="0.3">
      <c r="A20" s="16"/>
      <c r="B20" s="21"/>
      <c r="C20" s="18"/>
      <c r="D20" s="19"/>
      <c r="E20" s="20"/>
      <c r="G20" s="5"/>
    </row>
    <row r="21" spans="1:7" ht="13.95" customHeight="1" x14ac:dyDescent="0.3">
      <c r="A21" s="22" t="s">
        <v>22</v>
      </c>
      <c r="B21" s="23">
        <f>SUM(B22:B33)</f>
        <v>110628.09</v>
      </c>
      <c r="C21" s="24"/>
      <c r="D21" s="25"/>
      <c r="E21" s="26"/>
      <c r="G21" s="5"/>
    </row>
    <row r="22" spans="1:7" ht="13.95" customHeight="1" x14ac:dyDescent="0.3">
      <c r="A22" s="27" t="s">
        <v>23</v>
      </c>
      <c r="B22" s="28">
        <v>2180.4</v>
      </c>
      <c r="C22" s="29">
        <v>44015</v>
      </c>
      <c r="D22" s="30" t="s">
        <v>24</v>
      </c>
      <c r="E22" s="31" t="s">
        <v>25</v>
      </c>
      <c r="G22" s="5"/>
    </row>
    <row r="23" spans="1:7" ht="13.95" customHeight="1" x14ac:dyDescent="0.3">
      <c r="A23" s="32" t="s">
        <v>26</v>
      </c>
      <c r="B23" s="28">
        <v>3037.69</v>
      </c>
      <c r="C23" s="29">
        <v>44033</v>
      </c>
      <c r="D23" s="30" t="s">
        <v>24</v>
      </c>
      <c r="E23" s="31" t="s">
        <v>27</v>
      </c>
      <c r="G23" s="5"/>
    </row>
    <row r="24" spans="1:7" ht="13.95" customHeight="1" x14ac:dyDescent="0.3">
      <c r="A24" s="27" t="s">
        <v>28</v>
      </c>
      <c r="B24" s="28">
        <v>6300</v>
      </c>
      <c r="C24" s="29">
        <v>44033</v>
      </c>
      <c r="D24" s="30" t="s">
        <v>24</v>
      </c>
      <c r="E24" s="31" t="s">
        <v>29</v>
      </c>
      <c r="G24" s="5"/>
    </row>
    <row r="25" spans="1:7" ht="13.95" customHeight="1" x14ac:dyDescent="0.3">
      <c r="A25" s="27" t="s">
        <v>30</v>
      </c>
      <c r="B25" s="28">
        <v>873</v>
      </c>
      <c r="C25" s="29">
        <v>44033</v>
      </c>
      <c r="D25" s="30" t="s">
        <v>11</v>
      </c>
      <c r="E25" s="31" t="s">
        <v>31</v>
      </c>
      <c r="G25" s="5"/>
    </row>
    <row r="26" spans="1:7" ht="13.95" customHeight="1" x14ac:dyDescent="0.3">
      <c r="A26" s="27" t="s">
        <v>32</v>
      </c>
      <c r="B26" s="28">
        <v>11740.8</v>
      </c>
      <c r="C26" s="29">
        <v>44033</v>
      </c>
      <c r="D26" s="30" t="s">
        <v>11</v>
      </c>
      <c r="E26" s="31" t="s">
        <v>33</v>
      </c>
      <c r="G26" s="5"/>
    </row>
    <row r="27" spans="1:7" ht="13.95" customHeight="1" x14ac:dyDescent="0.3">
      <c r="A27" s="33" t="s">
        <v>34</v>
      </c>
      <c r="B27" s="28">
        <v>2700</v>
      </c>
      <c r="C27" s="29">
        <v>44033</v>
      </c>
      <c r="D27" s="30" t="s">
        <v>11</v>
      </c>
      <c r="E27" s="31" t="s">
        <v>35</v>
      </c>
      <c r="G27" s="5"/>
    </row>
    <row r="28" spans="1:7" ht="13.95" customHeight="1" x14ac:dyDescent="0.3">
      <c r="A28" s="32" t="s">
        <v>36</v>
      </c>
      <c r="B28" s="28">
        <v>9854.25</v>
      </c>
      <c r="C28" s="29">
        <v>44033</v>
      </c>
      <c r="D28" s="30" t="s">
        <v>11</v>
      </c>
      <c r="E28" s="31" t="s">
        <v>37</v>
      </c>
      <c r="G28" s="5"/>
    </row>
    <row r="29" spans="1:7" ht="13.95" customHeight="1" x14ac:dyDescent="0.3">
      <c r="A29" s="32" t="s">
        <v>36</v>
      </c>
      <c r="B29" s="34">
        <v>38760.050000000003</v>
      </c>
      <c r="C29" s="35">
        <v>44033</v>
      </c>
      <c r="D29" s="36" t="s">
        <v>11</v>
      </c>
      <c r="E29" s="37" t="s">
        <v>38</v>
      </c>
      <c r="G29" s="5"/>
    </row>
    <row r="30" spans="1:7" ht="13.95" customHeight="1" x14ac:dyDescent="0.3">
      <c r="A30" s="32" t="s">
        <v>39</v>
      </c>
      <c r="B30" s="28">
        <v>8994.15</v>
      </c>
      <c r="C30" s="29">
        <v>44033</v>
      </c>
      <c r="D30" s="30" t="s">
        <v>11</v>
      </c>
      <c r="E30" s="31" t="s">
        <v>40</v>
      </c>
      <c r="G30" s="5"/>
    </row>
    <row r="31" spans="1:7" ht="13.95" customHeight="1" x14ac:dyDescent="0.3">
      <c r="A31" s="32" t="s">
        <v>23</v>
      </c>
      <c r="B31" s="28">
        <v>1362.75</v>
      </c>
      <c r="C31" s="29">
        <v>44036</v>
      </c>
      <c r="D31" s="30" t="s">
        <v>24</v>
      </c>
      <c r="E31" s="31" t="s">
        <v>41</v>
      </c>
      <c r="G31" s="5"/>
    </row>
    <row r="32" spans="1:7" ht="13.95" customHeight="1" x14ac:dyDescent="0.3">
      <c r="A32" s="38" t="s">
        <v>42</v>
      </c>
      <c r="B32" s="28">
        <v>24825</v>
      </c>
      <c r="C32" s="29">
        <v>44036</v>
      </c>
      <c r="D32" s="30" t="s">
        <v>24</v>
      </c>
      <c r="E32" s="31" t="s">
        <v>43</v>
      </c>
      <c r="G32" s="5"/>
    </row>
    <row r="33" spans="1:7" ht="13.95" customHeight="1" x14ac:dyDescent="0.3">
      <c r="A33" s="38"/>
      <c r="B33" s="39"/>
      <c r="C33" s="40"/>
      <c r="D33" s="41"/>
      <c r="E33" s="42"/>
      <c r="G33" s="5"/>
    </row>
    <row r="34" spans="1:7" ht="13.95" customHeight="1" x14ac:dyDescent="0.3">
      <c r="A34" s="22" t="s">
        <v>44</v>
      </c>
      <c r="B34" s="23">
        <f>SUM(B35:B41)</f>
        <v>44162.86</v>
      </c>
      <c r="C34" s="24"/>
      <c r="D34" s="25"/>
      <c r="E34" s="26"/>
      <c r="G34" s="5"/>
    </row>
    <row r="35" spans="1:7" ht="13.95" customHeight="1" x14ac:dyDescent="0.3">
      <c r="A35" s="32" t="s">
        <v>45</v>
      </c>
      <c r="B35" s="28">
        <v>890.35</v>
      </c>
      <c r="C35" s="18">
        <v>44035</v>
      </c>
      <c r="D35" s="19" t="s">
        <v>46</v>
      </c>
      <c r="E35" s="43"/>
      <c r="G35" s="5"/>
    </row>
    <row r="36" spans="1:7" ht="13.95" customHeight="1" x14ac:dyDescent="0.3">
      <c r="A36" s="32" t="s">
        <v>47</v>
      </c>
      <c r="B36" s="28">
        <v>1884.16</v>
      </c>
      <c r="C36" s="18">
        <v>44035</v>
      </c>
      <c r="D36" s="19" t="s">
        <v>46</v>
      </c>
      <c r="E36" s="43"/>
      <c r="G36" s="5"/>
    </row>
    <row r="37" spans="1:7" ht="13.95" customHeight="1" x14ac:dyDescent="0.3">
      <c r="A37" s="32" t="s">
        <v>48</v>
      </c>
      <c r="B37" s="28">
        <v>31108.07</v>
      </c>
      <c r="C37" s="18">
        <v>44035</v>
      </c>
      <c r="D37" s="19" t="s">
        <v>49</v>
      </c>
      <c r="E37" s="43"/>
      <c r="G37" s="5"/>
    </row>
    <row r="38" spans="1:7" ht="13.95" customHeight="1" x14ac:dyDescent="0.3">
      <c r="A38" s="32" t="s">
        <v>50</v>
      </c>
      <c r="B38" s="28">
        <v>7514.6</v>
      </c>
      <c r="C38" s="18">
        <v>44035</v>
      </c>
      <c r="D38" s="19" t="s">
        <v>51</v>
      </c>
      <c r="E38" s="43"/>
      <c r="G38" s="5"/>
    </row>
    <row r="39" spans="1:7" ht="13.95" customHeight="1" x14ac:dyDescent="0.3">
      <c r="A39" s="32" t="s">
        <v>52</v>
      </c>
      <c r="B39" s="28">
        <v>2386.1</v>
      </c>
      <c r="C39" s="18">
        <v>44033</v>
      </c>
      <c r="D39" s="19" t="s">
        <v>51</v>
      </c>
      <c r="E39" s="43"/>
      <c r="G39" s="5"/>
    </row>
    <row r="40" spans="1:7" ht="13.95" customHeight="1" x14ac:dyDescent="0.3">
      <c r="A40" s="32" t="s">
        <v>53</v>
      </c>
      <c r="B40" s="28">
        <v>379.58</v>
      </c>
      <c r="C40" s="18">
        <v>44041</v>
      </c>
      <c r="D40" s="19" t="s">
        <v>51</v>
      </c>
      <c r="E40" s="43"/>
      <c r="G40" s="5"/>
    </row>
    <row r="41" spans="1:7" ht="13.95" customHeight="1" x14ac:dyDescent="0.3">
      <c r="A41" s="32"/>
      <c r="B41" s="28"/>
      <c r="C41" s="18"/>
      <c r="D41" s="19"/>
      <c r="E41" s="20"/>
      <c r="G41" s="5"/>
    </row>
    <row r="42" spans="1:7" ht="13.95" customHeight="1" x14ac:dyDescent="0.3">
      <c r="A42" s="135" t="s">
        <v>54</v>
      </c>
      <c r="B42" s="115">
        <f>SUM(B43,B60,B65)</f>
        <v>42096.93</v>
      </c>
      <c r="C42" s="118"/>
      <c r="D42" s="117"/>
      <c r="E42" s="136"/>
      <c r="G42" s="5"/>
    </row>
    <row r="43" spans="1:7" ht="13.95" customHeight="1" x14ac:dyDescent="0.3">
      <c r="A43" s="50" t="s">
        <v>55</v>
      </c>
      <c r="B43" s="23">
        <f>SUM(B44:B59)</f>
        <v>26030.43</v>
      </c>
      <c r="C43" s="51"/>
      <c r="D43" s="52"/>
      <c r="E43" s="53"/>
      <c r="G43" s="5"/>
    </row>
    <row r="44" spans="1:7" ht="13.95" customHeight="1" x14ac:dyDescent="0.3">
      <c r="A44" s="44" t="s">
        <v>56</v>
      </c>
      <c r="B44" s="28">
        <v>334</v>
      </c>
      <c r="C44" s="35">
        <v>44015</v>
      </c>
      <c r="D44" s="45" t="s">
        <v>57</v>
      </c>
      <c r="E44" s="37" t="s">
        <v>58</v>
      </c>
      <c r="G44" s="5"/>
    </row>
    <row r="45" spans="1:7" ht="13.95" customHeight="1" x14ac:dyDescent="0.3">
      <c r="A45" s="44" t="s">
        <v>59</v>
      </c>
      <c r="B45" s="28">
        <v>140.82</v>
      </c>
      <c r="C45" s="35">
        <v>44015</v>
      </c>
      <c r="D45" s="36" t="s">
        <v>11</v>
      </c>
      <c r="E45" s="37" t="s">
        <v>60</v>
      </c>
      <c r="G45" s="5"/>
    </row>
    <row r="46" spans="1:7" ht="13.95" customHeight="1" x14ac:dyDescent="0.3">
      <c r="A46" s="44" t="s">
        <v>61</v>
      </c>
      <c r="B46" s="28">
        <v>575.67999999999995</v>
      </c>
      <c r="C46" s="35">
        <v>44026</v>
      </c>
      <c r="D46" s="36" t="s">
        <v>24</v>
      </c>
      <c r="E46" s="37" t="s">
        <v>62</v>
      </c>
      <c r="G46" s="5"/>
    </row>
    <row r="47" spans="1:7" ht="13.95" customHeight="1" x14ac:dyDescent="0.3">
      <c r="A47" s="44" t="s">
        <v>63</v>
      </c>
      <c r="B47" s="28">
        <v>1834.4</v>
      </c>
      <c r="C47" s="35">
        <v>44029</v>
      </c>
      <c r="D47" s="36" t="s">
        <v>24</v>
      </c>
      <c r="E47" s="37" t="s">
        <v>64</v>
      </c>
      <c r="G47" s="5"/>
    </row>
    <row r="48" spans="1:7" ht="13.95" customHeight="1" x14ac:dyDescent="0.3">
      <c r="A48" s="46" t="s">
        <v>65</v>
      </c>
      <c r="B48" s="28">
        <v>5477.36</v>
      </c>
      <c r="C48" s="35">
        <v>44029</v>
      </c>
      <c r="D48" s="36" t="s">
        <v>11</v>
      </c>
      <c r="E48" s="37" t="s">
        <v>66</v>
      </c>
      <c r="G48" s="5"/>
    </row>
    <row r="49" spans="1:7" ht="13.95" customHeight="1" x14ac:dyDescent="0.3">
      <c r="A49" s="44" t="s">
        <v>67</v>
      </c>
      <c r="B49" s="28">
        <v>822.67</v>
      </c>
      <c r="C49" s="35">
        <v>44032</v>
      </c>
      <c r="D49" s="36" t="s">
        <v>24</v>
      </c>
      <c r="E49" s="37" t="s">
        <v>68</v>
      </c>
      <c r="G49" s="5"/>
    </row>
    <row r="50" spans="1:7" ht="13.95" customHeight="1" x14ac:dyDescent="0.3">
      <c r="A50" s="44" t="s">
        <v>61</v>
      </c>
      <c r="B50" s="28">
        <v>7023.42</v>
      </c>
      <c r="C50" s="35">
        <v>44032</v>
      </c>
      <c r="D50" s="36" t="s">
        <v>24</v>
      </c>
      <c r="E50" s="37" t="s">
        <v>69</v>
      </c>
      <c r="G50" s="5"/>
    </row>
    <row r="51" spans="1:7" ht="13.95" customHeight="1" x14ac:dyDescent="0.3">
      <c r="A51" s="32" t="s">
        <v>70</v>
      </c>
      <c r="B51" s="28">
        <v>3934.69</v>
      </c>
      <c r="C51" s="35">
        <v>44032</v>
      </c>
      <c r="D51" s="36" t="s">
        <v>24</v>
      </c>
      <c r="E51" s="37" t="s">
        <v>71</v>
      </c>
      <c r="G51" s="5"/>
    </row>
    <row r="52" spans="1:7" ht="13.95" customHeight="1" x14ac:dyDescent="0.3">
      <c r="A52" s="32" t="s">
        <v>70</v>
      </c>
      <c r="B52" s="28">
        <v>285.08999999999997</v>
      </c>
      <c r="C52" s="35">
        <v>44032</v>
      </c>
      <c r="D52" s="36" t="s">
        <v>24</v>
      </c>
      <c r="E52" s="37" t="s">
        <v>72</v>
      </c>
      <c r="G52" s="5"/>
    </row>
    <row r="53" spans="1:7" ht="13.95" customHeight="1" x14ac:dyDescent="0.3">
      <c r="A53" s="32" t="s">
        <v>73</v>
      </c>
      <c r="B53" s="28">
        <v>1040.32</v>
      </c>
      <c r="C53" s="35">
        <v>44033</v>
      </c>
      <c r="D53" s="36" t="s">
        <v>11</v>
      </c>
      <c r="E53" s="37" t="s">
        <v>74</v>
      </c>
      <c r="G53" s="5"/>
    </row>
    <row r="54" spans="1:7" ht="13.95" customHeight="1" x14ac:dyDescent="0.3">
      <c r="A54" s="32" t="s">
        <v>75</v>
      </c>
      <c r="B54" s="28">
        <v>2305</v>
      </c>
      <c r="C54" s="35">
        <v>44034</v>
      </c>
      <c r="D54" s="36" t="s">
        <v>11</v>
      </c>
      <c r="E54" s="37" t="s">
        <v>76</v>
      </c>
      <c r="G54" s="5"/>
    </row>
    <row r="55" spans="1:7" ht="13.95" customHeight="1" x14ac:dyDescent="0.3">
      <c r="A55" s="32" t="s">
        <v>77</v>
      </c>
      <c r="B55" s="28">
        <v>918</v>
      </c>
      <c r="C55" s="35">
        <v>44034</v>
      </c>
      <c r="D55" s="36" t="s">
        <v>11</v>
      </c>
      <c r="E55" s="37" t="s">
        <v>78</v>
      </c>
      <c r="G55" s="5"/>
    </row>
    <row r="56" spans="1:7" ht="13.95" customHeight="1" x14ac:dyDescent="0.3">
      <c r="A56" s="32" t="s">
        <v>61</v>
      </c>
      <c r="B56" s="28">
        <v>196.92</v>
      </c>
      <c r="C56" s="35">
        <v>44035</v>
      </c>
      <c r="D56" s="36" t="s">
        <v>24</v>
      </c>
      <c r="E56" s="37" t="s">
        <v>79</v>
      </c>
      <c r="G56" s="5"/>
    </row>
    <row r="57" spans="1:7" ht="13.95" customHeight="1" x14ac:dyDescent="0.3">
      <c r="A57" s="32" t="s">
        <v>80</v>
      </c>
      <c r="B57" s="28">
        <v>931.06</v>
      </c>
      <c r="C57" s="35">
        <v>44039</v>
      </c>
      <c r="D57" s="36" t="s">
        <v>24</v>
      </c>
      <c r="E57" s="37" t="s">
        <v>81</v>
      </c>
      <c r="G57" s="5"/>
    </row>
    <row r="58" spans="1:7" ht="13.95" customHeight="1" x14ac:dyDescent="0.3">
      <c r="A58" s="44" t="s">
        <v>63</v>
      </c>
      <c r="B58" s="28">
        <v>211</v>
      </c>
      <c r="C58" s="35">
        <v>44043</v>
      </c>
      <c r="D58" s="36" t="s">
        <v>24</v>
      </c>
      <c r="E58" s="47" t="s">
        <v>82</v>
      </c>
      <c r="G58" s="5"/>
    </row>
    <row r="59" spans="1:7" ht="13.95" customHeight="1" x14ac:dyDescent="0.3">
      <c r="A59" s="48"/>
      <c r="B59" s="49"/>
      <c r="C59" s="40"/>
      <c r="D59" s="41"/>
      <c r="E59" s="42"/>
      <c r="G59" s="5"/>
    </row>
    <row r="60" spans="1:7" ht="13.95" customHeight="1" x14ac:dyDescent="0.3">
      <c r="A60" s="50" t="s">
        <v>83</v>
      </c>
      <c r="B60" s="23">
        <f>SUM(B61:B63)</f>
        <v>4620.5</v>
      </c>
      <c r="C60" s="51"/>
      <c r="D60" s="52"/>
      <c r="E60" s="53"/>
      <c r="G60" s="5"/>
    </row>
    <row r="61" spans="1:7" ht="13.95" customHeight="1" x14ac:dyDescent="0.3">
      <c r="A61" s="44" t="s">
        <v>80</v>
      </c>
      <c r="B61" s="28">
        <v>472</v>
      </c>
      <c r="C61" s="54">
        <v>44014</v>
      </c>
      <c r="D61" s="55" t="s">
        <v>24</v>
      </c>
      <c r="E61" s="47" t="s">
        <v>84</v>
      </c>
      <c r="G61" s="5"/>
    </row>
    <row r="62" spans="1:7" ht="13.95" customHeight="1" x14ac:dyDescent="0.3">
      <c r="A62" s="44" t="s">
        <v>85</v>
      </c>
      <c r="B62" s="28">
        <v>2950</v>
      </c>
      <c r="C62" s="54">
        <v>44029</v>
      </c>
      <c r="D62" s="55" t="s">
        <v>24</v>
      </c>
      <c r="E62" s="47" t="s">
        <v>86</v>
      </c>
      <c r="G62" s="5"/>
    </row>
    <row r="63" spans="1:7" ht="13.95" customHeight="1" x14ac:dyDescent="0.3">
      <c r="A63" s="44" t="s">
        <v>87</v>
      </c>
      <c r="B63" s="28">
        <v>1198.5</v>
      </c>
      <c r="C63" s="54">
        <v>44032</v>
      </c>
      <c r="D63" s="55" t="s">
        <v>24</v>
      </c>
      <c r="E63" s="47" t="s">
        <v>88</v>
      </c>
      <c r="G63" s="5"/>
    </row>
    <row r="64" spans="1:7" ht="13.95" customHeight="1" x14ac:dyDescent="0.3">
      <c r="A64" s="44"/>
      <c r="B64" s="28"/>
      <c r="C64" s="54"/>
      <c r="D64" s="56"/>
      <c r="E64" s="47"/>
      <c r="G64" s="5"/>
    </row>
    <row r="65" spans="1:7" ht="13.95" customHeight="1" x14ac:dyDescent="0.3">
      <c r="A65" s="50" t="s">
        <v>89</v>
      </c>
      <c r="B65" s="23">
        <f>SUM(B66:B68)</f>
        <v>11446</v>
      </c>
      <c r="C65" s="51"/>
      <c r="D65" s="52"/>
      <c r="E65" s="53"/>
      <c r="G65" s="5"/>
    </row>
    <row r="66" spans="1:7" ht="13.95" customHeight="1" x14ac:dyDescent="0.3">
      <c r="A66" s="44" t="s">
        <v>90</v>
      </c>
      <c r="B66" s="28">
        <v>10846</v>
      </c>
      <c r="C66" s="54">
        <v>44018</v>
      </c>
      <c r="D66" s="55" t="s">
        <v>24</v>
      </c>
      <c r="E66" s="47" t="s">
        <v>91</v>
      </c>
      <c r="G66" s="5"/>
    </row>
    <row r="67" spans="1:7" ht="13.95" customHeight="1" x14ac:dyDescent="0.3">
      <c r="A67" s="44" t="s">
        <v>92</v>
      </c>
      <c r="B67" s="28">
        <v>600</v>
      </c>
      <c r="C67" s="54">
        <v>44032</v>
      </c>
      <c r="D67" s="55" t="s">
        <v>24</v>
      </c>
      <c r="E67" s="47" t="s">
        <v>93</v>
      </c>
      <c r="G67" s="5"/>
    </row>
    <row r="68" spans="1:7" ht="13.95" customHeight="1" x14ac:dyDescent="0.3">
      <c r="A68" s="66"/>
      <c r="B68" s="60"/>
      <c r="C68" s="35"/>
      <c r="D68" s="36"/>
      <c r="E68" s="37"/>
      <c r="G68" s="5"/>
    </row>
    <row r="69" spans="1:7" ht="13.95" customHeight="1" x14ac:dyDescent="0.3">
      <c r="A69" s="133" t="s">
        <v>94</v>
      </c>
      <c r="B69" s="115">
        <f>SUM(B70,B75,B89,B96,,B99,B102,B109,B113)</f>
        <v>32223.24</v>
      </c>
      <c r="C69" s="114"/>
      <c r="D69" s="116"/>
      <c r="E69" s="134"/>
      <c r="G69" s="5"/>
    </row>
    <row r="70" spans="1:7" ht="13.95" customHeight="1" x14ac:dyDescent="0.3">
      <c r="A70" s="50" t="s">
        <v>95</v>
      </c>
      <c r="B70" s="23">
        <f>SUM(B71:B74)</f>
        <v>1548.68</v>
      </c>
      <c r="C70" s="51"/>
      <c r="D70" s="52"/>
      <c r="E70" s="53"/>
      <c r="G70" s="5"/>
    </row>
    <row r="71" spans="1:7" ht="13.95" customHeight="1" x14ac:dyDescent="0.3">
      <c r="A71" s="57" t="s">
        <v>96</v>
      </c>
      <c r="B71" s="28">
        <v>810.38</v>
      </c>
      <c r="C71" s="35">
        <v>44020</v>
      </c>
      <c r="D71" s="58" t="s">
        <v>11</v>
      </c>
      <c r="E71" s="37" t="s">
        <v>97</v>
      </c>
      <c r="G71" s="5"/>
    </row>
    <row r="72" spans="1:7" ht="13.95" customHeight="1" x14ac:dyDescent="0.3">
      <c r="A72" s="57" t="s">
        <v>98</v>
      </c>
      <c r="B72" s="28">
        <v>142.46</v>
      </c>
      <c r="C72" s="35">
        <v>44032</v>
      </c>
      <c r="D72" s="58" t="s">
        <v>11</v>
      </c>
      <c r="E72" s="59" t="s">
        <v>99</v>
      </c>
      <c r="G72" s="5"/>
    </row>
    <row r="73" spans="1:7" ht="13.95" customHeight="1" x14ac:dyDescent="0.3">
      <c r="A73" s="57" t="s">
        <v>96</v>
      </c>
      <c r="B73" s="28">
        <v>595.84</v>
      </c>
      <c r="C73" s="35">
        <v>44034</v>
      </c>
      <c r="D73" s="58" t="s">
        <v>11</v>
      </c>
      <c r="E73" s="59" t="s">
        <v>100</v>
      </c>
      <c r="G73" s="5"/>
    </row>
    <row r="74" spans="1:7" ht="13.95" customHeight="1" x14ac:dyDescent="0.3">
      <c r="A74" s="57"/>
      <c r="B74" s="60"/>
      <c r="C74" s="35"/>
      <c r="D74" s="36"/>
      <c r="E74" s="37"/>
      <c r="G74" s="61"/>
    </row>
    <row r="75" spans="1:7" ht="13.95" customHeight="1" x14ac:dyDescent="0.3">
      <c r="A75" s="50" t="s">
        <v>101</v>
      </c>
      <c r="B75" s="23">
        <f>SUM(B76:B88)</f>
        <v>5978.380000000001</v>
      </c>
      <c r="C75" s="51"/>
      <c r="D75" s="52"/>
      <c r="E75" s="53"/>
      <c r="G75" s="61"/>
    </row>
    <row r="76" spans="1:7" ht="13.95" customHeight="1" x14ac:dyDescent="0.3">
      <c r="A76" s="57" t="s">
        <v>102</v>
      </c>
      <c r="B76" s="28">
        <v>272.41000000000003</v>
      </c>
      <c r="C76" s="35">
        <v>44015</v>
      </c>
      <c r="D76" s="58" t="s">
        <v>24</v>
      </c>
      <c r="E76" s="59" t="s">
        <v>103</v>
      </c>
      <c r="G76" s="61"/>
    </row>
    <row r="77" spans="1:7" ht="13.95" customHeight="1" x14ac:dyDescent="0.3">
      <c r="A77" s="57" t="s">
        <v>104</v>
      </c>
      <c r="B77" s="28">
        <v>377.67</v>
      </c>
      <c r="C77" s="35">
        <v>44015</v>
      </c>
      <c r="D77" s="58" t="s">
        <v>24</v>
      </c>
      <c r="E77" s="37" t="s">
        <v>105</v>
      </c>
      <c r="G77" s="61"/>
    </row>
    <row r="78" spans="1:7" ht="13.95" customHeight="1" x14ac:dyDescent="0.3">
      <c r="A78" s="57" t="s">
        <v>96</v>
      </c>
      <c r="B78" s="28">
        <v>1199.1400000000001</v>
      </c>
      <c r="C78" s="35">
        <v>44020</v>
      </c>
      <c r="D78" s="58" t="s">
        <v>11</v>
      </c>
      <c r="E78" s="37" t="s">
        <v>106</v>
      </c>
      <c r="G78" s="61"/>
    </row>
    <row r="79" spans="1:7" ht="13.95" customHeight="1" x14ac:dyDescent="0.3">
      <c r="A79" s="57" t="s">
        <v>104</v>
      </c>
      <c r="B79" s="28">
        <v>318.72000000000003</v>
      </c>
      <c r="C79" s="35">
        <v>44022</v>
      </c>
      <c r="D79" s="58" t="s">
        <v>11</v>
      </c>
      <c r="E79" s="37" t="s">
        <v>107</v>
      </c>
      <c r="G79" s="61"/>
    </row>
    <row r="80" spans="1:7" ht="13.95" customHeight="1" x14ac:dyDescent="0.3">
      <c r="A80" s="57" t="s">
        <v>96</v>
      </c>
      <c r="B80" s="28">
        <v>331.5</v>
      </c>
      <c r="C80" s="35">
        <v>44022</v>
      </c>
      <c r="D80" s="58" t="s">
        <v>11</v>
      </c>
      <c r="E80" s="37" t="s">
        <v>108</v>
      </c>
      <c r="G80" s="61"/>
    </row>
    <row r="81" spans="1:7" ht="13.95" customHeight="1" x14ac:dyDescent="0.3">
      <c r="A81" s="57" t="s">
        <v>104</v>
      </c>
      <c r="B81" s="28">
        <v>402.15</v>
      </c>
      <c r="C81" s="35">
        <v>44029</v>
      </c>
      <c r="D81" s="58" t="s">
        <v>11</v>
      </c>
      <c r="E81" s="59" t="s">
        <v>109</v>
      </c>
      <c r="G81" s="61"/>
    </row>
    <row r="82" spans="1:7" s="62" customFormat="1" ht="13.95" customHeight="1" x14ac:dyDescent="0.3">
      <c r="A82" s="57" t="s">
        <v>98</v>
      </c>
      <c r="B82" s="28">
        <v>241.9</v>
      </c>
      <c r="C82" s="35">
        <v>44032</v>
      </c>
      <c r="D82" s="58" t="s">
        <v>11</v>
      </c>
      <c r="E82" s="59" t="s">
        <v>110</v>
      </c>
      <c r="G82" s="63"/>
    </row>
    <row r="83" spans="1:7" s="62" customFormat="1" ht="13.95" customHeight="1" x14ac:dyDescent="0.3">
      <c r="A83" s="57" t="s">
        <v>96</v>
      </c>
      <c r="B83" s="28">
        <v>1433.99</v>
      </c>
      <c r="C83" s="35">
        <v>44034</v>
      </c>
      <c r="D83" s="58" t="s">
        <v>11</v>
      </c>
      <c r="E83" s="59" t="s">
        <v>111</v>
      </c>
      <c r="G83" s="63"/>
    </row>
    <row r="84" spans="1:7" s="62" customFormat="1" ht="13.95" customHeight="1" x14ac:dyDescent="0.3">
      <c r="A84" s="57" t="s">
        <v>102</v>
      </c>
      <c r="B84" s="28">
        <v>275.38</v>
      </c>
      <c r="C84" s="35">
        <v>44036</v>
      </c>
      <c r="D84" s="58" t="s">
        <v>24</v>
      </c>
      <c r="E84" s="59" t="s">
        <v>112</v>
      </c>
      <c r="G84" s="63"/>
    </row>
    <row r="85" spans="1:7" s="62" customFormat="1" ht="13.95" customHeight="1" x14ac:dyDescent="0.3">
      <c r="A85" s="57" t="s">
        <v>104</v>
      </c>
      <c r="B85" s="28">
        <v>385.67</v>
      </c>
      <c r="C85" s="35">
        <v>44036</v>
      </c>
      <c r="D85" s="58" t="s">
        <v>11</v>
      </c>
      <c r="E85" s="59" t="s">
        <v>113</v>
      </c>
      <c r="G85" s="63"/>
    </row>
    <row r="86" spans="1:7" s="62" customFormat="1" ht="13.95" customHeight="1" x14ac:dyDescent="0.3">
      <c r="A86" s="57" t="s">
        <v>102</v>
      </c>
      <c r="B86" s="28">
        <v>269.54000000000002</v>
      </c>
      <c r="C86" s="35">
        <v>44043</v>
      </c>
      <c r="D86" s="58" t="s">
        <v>24</v>
      </c>
      <c r="E86" s="59" t="s">
        <v>114</v>
      </c>
      <c r="G86" s="63"/>
    </row>
    <row r="87" spans="1:7" s="62" customFormat="1" ht="13.95" customHeight="1" x14ac:dyDescent="0.3">
      <c r="A87" s="57" t="s">
        <v>104</v>
      </c>
      <c r="B87" s="28">
        <v>470.31</v>
      </c>
      <c r="C87" s="35">
        <v>44043</v>
      </c>
      <c r="D87" s="58" t="s">
        <v>11</v>
      </c>
      <c r="E87" s="59" t="s">
        <v>115</v>
      </c>
      <c r="G87" s="63"/>
    </row>
    <row r="88" spans="1:7" ht="13.95" customHeight="1" x14ac:dyDescent="0.3">
      <c r="A88" s="48"/>
      <c r="B88" s="49"/>
      <c r="C88" s="40"/>
      <c r="D88" s="64"/>
      <c r="E88" s="65"/>
      <c r="G88" s="61"/>
    </row>
    <row r="89" spans="1:7" ht="13.95" customHeight="1" x14ac:dyDescent="0.3">
      <c r="A89" s="50" t="s">
        <v>116</v>
      </c>
      <c r="B89" s="23">
        <f>SUM(B90:B95)</f>
        <v>1024.98</v>
      </c>
      <c r="C89" s="51"/>
      <c r="D89" s="52"/>
      <c r="E89" s="53"/>
      <c r="G89" s="61"/>
    </row>
    <row r="90" spans="1:7" ht="13.95" customHeight="1" x14ac:dyDescent="0.3">
      <c r="A90" s="32" t="s">
        <v>117</v>
      </c>
      <c r="B90" s="28">
        <v>118</v>
      </c>
      <c r="C90" s="54">
        <v>44015</v>
      </c>
      <c r="D90" s="55" t="s">
        <v>24</v>
      </c>
      <c r="E90" s="47" t="s">
        <v>118</v>
      </c>
      <c r="G90" s="61"/>
    </row>
    <row r="91" spans="1:7" ht="13.95" customHeight="1" x14ac:dyDescent="0.3">
      <c r="A91" s="57" t="s">
        <v>102</v>
      </c>
      <c r="B91" s="28">
        <v>87.6</v>
      </c>
      <c r="C91" s="54">
        <v>44015</v>
      </c>
      <c r="D91" s="55" t="s">
        <v>24</v>
      </c>
      <c r="E91" s="47" t="s">
        <v>119</v>
      </c>
      <c r="G91" s="61"/>
    </row>
    <row r="92" spans="1:7" ht="13.95" customHeight="1" x14ac:dyDescent="0.3">
      <c r="A92" s="46" t="s">
        <v>120</v>
      </c>
      <c r="B92" s="28">
        <v>66</v>
      </c>
      <c r="C92" s="54">
        <v>44019</v>
      </c>
      <c r="D92" s="55" t="s">
        <v>11</v>
      </c>
      <c r="E92" s="47" t="s">
        <v>121</v>
      </c>
      <c r="G92" s="61"/>
    </row>
    <row r="93" spans="1:7" ht="13.95" customHeight="1" x14ac:dyDescent="0.3">
      <c r="A93" s="46" t="s">
        <v>122</v>
      </c>
      <c r="B93" s="28">
        <v>138.62</v>
      </c>
      <c r="C93" s="54">
        <v>44028</v>
      </c>
      <c r="D93" s="55" t="s">
        <v>24</v>
      </c>
      <c r="E93" s="47" t="s">
        <v>123</v>
      </c>
      <c r="G93" s="61"/>
    </row>
    <row r="94" spans="1:7" ht="13.95" customHeight="1" x14ac:dyDescent="0.3">
      <c r="A94" s="46" t="s">
        <v>124</v>
      </c>
      <c r="B94" s="28">
        <v>614.76</v>
      </c>
      <c r="C94" s="54">
        <v>44032</v>
      </c>
      <c r="D94" s="55" t="s">
        <v>24</v>
      </c>
      <c r="E94" s="47" t="s">
        <v>125</v>
      </c>
      <c r="G94" s="61"/>
    </row>
    <row r="95" spans="1:7" ht="13.95" customHeight="1" x14ac:dyDescent="0.3">
      <c r="A95" s="66"/>
      <c r="B95" s="67"/>
      <c r="C95" s="18"/>
      <c r="D95" s="19"/>
      <c r="E95" s="20"/>
      <c r="G95" s="61"/>
    </row>
    <row r="96" spans="1:7" ht="13.95" customHeight="1" x14ac:dyDescent="0.3">
      <c r="A96" s="50" t="s">
        <v>126</v>
      </c>
      <c r="B96" s="23">
        <f>SUM(B97:B98)</f>
        <v>0</v>
      </c>
      <c r="C96" s="51"/>
      <c r="D96" s="52"/>
      <c r="E96" s="53"/>
      <c r="G96" s="61"/>
    </row>
    <row r="97" spans="1:7" ht="13.95" customHeight="1" x14ac:dyDescent="0.3">
      <c r="A97" s="44"/>
      <c r="B97" s="34"/>
      <c r="C97" s="18"/>
      <c r="D97" s="19"/>
      <c r="E97" s="20"/>
      <c r="G97" s="61"/>
    </row>
    <row r="98" spans="1:7" ht="13.95" customHeight="1" x14ac:dyDescent="0.3">
      <c r="A98" s="66"/>
      <c r="B98" s="67"/>
      <c r="C98" s="18"/>
      <c r="D98" s="19"/>
      <c r="E98" s="20"/>
      <c r="G98" s="61"/>
    </row>
    <row r="99" spans="1:7" ht="13.95" customHeight="1" x14ac:dyDescent="0.3">
      <c r="A99" s="50" t="s">
        <v>127</v>
      </c>
      <c r="B99" s="23">
        <f>SUM(B100:B101)</f>
        <v>2290</v>
      </c>
      <c r="C99" s="51"/>
      <c r="D99" s="52"/>
      <c r="E99" s="53"/>
      <c r="G99" s="61"/>
    </row>
    <row r="100" spans="1:7" ht="13.95" customHeight="1" x14ac:dyDescent="0.3">
      <c r="A100" s="44" t="s">
        <v>128</v>
      </c>
      <c r="B100" s="34">
        <v>2290</v>
      </c>
      <c r="C100" s="18">
        <v>44020</v>
      </c>
      <c r="D100" s="19" t="s">
        <v>11</v>
      </c>
      <c r="E100" s="20" t="s">
        <v>129</v>
      </c>
      <c r="G100" s="61"/>
    </row>
    <row r="101" spans="1:7" ht="13.95" customHeight="1" x14ac:dyDescent="0.3">
      <c r="A101" s="68"/>
      <c r="B101" s="39"/>
      <c r="C101" s="69"/>
      <c r="D101" s="70"/>
      <c r="E101" s="71"/>
      <c r="G101" s="61"/>
    </row>
    <row r="102" spans="1:7" ht="13.95" customHeight="1" x14ac:dyDescent="0.3">
      <c r="A102" s="50" t="s">
        <v>130</v>
      </c>
      <c r="B102" s="23">
        <f>SUM(B103:B108)</f>
        <v>11608.33</v>
      </c>
      <c r="C102" s="51"/>
      <c r="D102" s="52"/>
      <c r="E102" s="53"/>
      <c r="G102" s="61"/>
    </row>
    <row r="103" spans="1:7" ht="13.95" customHeight="1" x14ac:dyDescent="0.3">
      <c r="A103" s="66" t="s">
        <v>131</v>
      </c>
      <c r="B103" s="34">
        <v>177.05</v>
      </c>
      <c r="C103" s="35">
        <v>44033</v>
      </c>
      <c r="D103" s="36" t="s">
        <v>11</v>
      </c>
      <c r="E103" s="72" t="s">
        <v>132</v>
      </c>
      <c r="G103" s="61"/>
    </row>
    <row r="104" spans="1:7" ht="13.95" customHeight="1" x14ac:dyDescent="0.3">
      <c r="A104" s="66" t="s">
        <v>131</v>
      </c>
      <c r="B104" s="34">
        <v>2912.41</v>
      </c>
      <c r="C104" s="35">
        <v>44033</v>
      </c>
      <c r="D104" s="36" t="s">
        <v>11</v>
      </c>
      <c r="E104" s="37" t="s">
        <v>133</v>
      </c>
      <c r="G104" s="61"/>
    </row>
    <row r="105" spans="1:7" ht="13.95" customHeight="1" x14ac:dyDescent="0.3">
      <c r="A105" s="66" t="s">
        <v>134</v>
      </c>
      <c r="B105" s="34">
        <v>250.04</v>
      </c>
      <c r="C105" s="35">
        <v>44033</v>
      </c>
      <c r="D105" s="36" t="s">
        <v>11</v>
      </c>
      <c r="E105" s="37" t="s">
        <v>135</v>
      </c>
      <c r="G105" s="61"/>
    </row>
    <row r="106" spans="1:7" ht="13.95" customHeight="1" x14ac:dyDescent="0.3">
      <c r="A106" s="66" t="s">
        <v>134</v>
      </c>
      <c r="B106" s="34">
        <v>3463.83</v>
      </c>
      <c r="C106" s="35">
        <v>44033</v>
      </c>
      <c r="D106" s="36" t="s">
        <v>11</v>
      </c>
      <c r="E106" s="37" t="s">
        <v>136</v>
      </c>
      <c r="G106" s="61"/>
    </row>
    <row r="107" spans="1:7" ht="13.95" customHeight="1" x14ac:dyDescent="0.3">
      <c r="A107" s="66" t="s">
        <v>134</v>
      </c>
      <c r="B107" s="34">
        <v>4805</v>
      </c>
      <c r="C107" s="35">
        <v>44034</v>
      </c>
      <c r="D107" s="36" t="s">
        <v>11</v>
      </c>
      <c r="E107" s="37" t="s">
        <v>137</v>
      </c>
      <c r="G107" s="61"/>
    </row>
    <row r="108" spans="1:7" ht="13.95" customHeight="1" x14ac:dyDescent="0.3">
      <c r="A108" s="66"/>
      <c r="B108" s="67"/>
      <c r="C108" s="35"/>
      <c r="D108" s="36"/>
      <c r="E108" s="37"/>
      <c r="G108" s="61"/>
    </row>
    <row r="109" spans="1:7" ht="13.95" customHeight="1" x14ac:dyDescent="0.3">
      <c r="A109" s="50" t="s">
        <v>138</v>
      </c>
      <c r="B109" s="23">
        <f>SUM(B110:B112)</f>
        <v>0</v>
      </c>
      <c r="C109" s="51"/>
      <c r="D109" s="52"/>
      <c r="E109" s="53"/>
      <c r="G109" s="61"/>
    </row>
    <row r="110" spans="1:7" ht="13.95" customHeight="1" x14ac:dyDescent="0.3">
      <c r="A110" s="32"/>
      <c r="B110" s="28"/>
      <c r="C110" s="35"/>
      <c r="D110" s="36"/>
      <c r="E110" s="37"/>
      <c r="G110" s="61"/>
    </row>
    <row r="111" spans="1:7" ht="13.95" customHeight="1" x14ac:dyDescent="0.3">
      <c r="A111" s="32"/>
      <c r="B111" s="28"/>
      <c r="C111" s="35"/>
      <c r="D111" s="36"/>
      <c r="E111" s="37"/>
      <c r="G111" s="61"/>
    </row>
    <row r="112" spans="1:7" ht="13.95" customHeight="1" x14ac:dyDescent="0.3">
      <c r="A112" s="57"/>
      <c r="B112" s="60"/>
      <c r="C112" s="35"/>
      <c r="D112" s="36"/>
      <c r="E112" s="37"/>
      <c r="G112" s="61"/>
    </row>
    <row r="113" spans="1:7" ht="13.95" customHeight="1" x14ac:dyDescent="0.3">
      <c r="A113" s="50" t="s">
        <v>139</v>
      </c>
      <c r="B113" s="23">
        <f>SUM(B114:B120)</f>
        <v>9772.869999999999</v>
      </c>
      <c r="C113" s="51"/>
      <c r="D113" s="52"/>
      <c r="E113" s="53"/>
      <c r="G113" s="61"/>
    </row>
    <row r="114" spans="1:7" ht="13.95" customHeight="1" x14ac:dyDescent="0.3">
      <c r="A114" s="46" t="s">
        <v>122</v>
      </c>
      <c r="B114" s="28">
        <v>1206.5999999999999</v>
      </c>
      <c r="C114" s="35">
        <v>44028</v>
      </c>
      <c r="D114" s="36" t="s">
        <v>24</v>
      </c>
      <c r="E114" s="37" t="s">
        <v>140</v>
      </c>
      <c r="G114" s="61"/>
    </row>
    <row r="115" spans="1:7" ht="13.95" customHeight="1" x14ac:dyDescent="0.3">
      <c r="A115" s="46" t="s">
        <v>141</v>
      </c>
      <c r="B115" s="28">
        <v>1135.06</v>
      </c>
      <c r="C115" s="35">
        <v>44028</v>
      </c>
      <c r="D115" s="36" t="s">
        <v>24</v>
      </c>
      <c r="E115" s="37" t="s">
        <v>142</v>
      </c>
      <c r="G115" s="61"/>
    </row>
    <row r="116" spans="1:7" ht="13.95" customHeight="1" x14ac:dyDescent="0.3">
      <c r="A116" s="57" t="s">
        <v>122</v>
      </c>
      <c r="B116" s="28">
        <v>1134.31</v>
      </c>
      <c r="C116" s="35">
        <v>44028</v>
      </c>
      <c r="D116" s="36" t="s">
        <v>24</v>
      </c>
      <c r="E116" s="37" t="s">
        <v>143</v>
      </c>
      <c r="G116" s="61"/>
    </row>
    <row r="117" spans="1:7" ht="13.95" customHeight="1" x14ac:dyDescent="0.3">
      <c r="A117" s="57" t="s">
        <v>122</v>
      </c>
      <c r="B117" s="28">
        <v>1370.39</v>
      </c>
      <c r="C117" s="35">
        <v>44028</v>
      </c>
      <c r="D117" s="36" t="s">
        <v>24</v>
      </c>
      <c r="E117" s="37" t="s">
        <v>144</v>
      </c>
      <c r="G117" s="61"/>
    </row>
    <row r="118" spans="1:7" ht="13.95" customHeight="1" x14ac:dyDescent="0.3">
      <c r="A118" s="57" t="s">
        <v>122</v>
      </c>
      <c r="B118" s="28">
        <v>2048.61</v>
      </c>
      <c r="C118" s="35">
        <v>44028</v>
      </c>
      <c r="D118" s="36" t="s">
        <v>24</v>
      </c>
      <c r="E118" s="37" t="s">
        <v>145</v>
      </c>
      <c r="G118" s="61"/>
    </row>
    <row r="119" spans="1:7" ht="13.95" customHeight="1" x14ac:dyDescent="0.3">
      <c r="A119" s="57" t="s">
        <v>122</v>
      </c>
      <c r="B119" s="28">
        <v>2877.9</v>
      </c>
      <c r="C119" s="35">
        <v>44028</v>
      </c>
      <c r="D119" s="36" t="s">
        <v>24</v>
      </c>
      <c r="E119" s="37" t="s">
        <v>146</v>
      </c>
      <c r="G119" s="61"/>
    </row>
    <row r="120" spans="1:7" ht="13.95" customHeight="1" x14ac:dyDescent="0.3">
      <c r="A120" s="44"/>
      <c r="B120" s="28"/>
      <c r="C120" s="54"/>
      <c r="D120" s="55"/>
      <c r="E120" s="74"/>
      <c r="G120" s="61"/>
    </row>
    <row r="121" spans="1:7" ht="13.95" customHeight="1" x14ac:dyDescent="0.3">
      <c r="A121" s="133" t="s">
        <v>147</v>
      </c>
      <c r="B121" s="115">
        <f>SUM(B122,B129)</f>
        <v>4238.08</v>
      </c>
      <c r="C121" s="114"/>
      <c r="D121" s="116"/>
      <c r="E121" s="134"/>
      <c r="G121" s="61"/>
    </row>
    <row r="122" spans="1:7" ht="13.95" customHeight="1" x14ac:dyDescent="0.3">
      <c r="A122" s="50" t="s">
        <v>148</v>
      </c>
      <c r="B122" s="23">
        <f>SUM(B123:B128)</f>
        <v>4012.58</v>
      </c>
      <c r="C122" s="51"/>
      <c r="D122" s="52"/>
      <c r="E122" s="53"/>
      <c r="G122" s="61"/>
    </row>
    <row r="123" spans="1:7" ht="13.95" customHeight="1" x14ac:dyDescent="0.3">
      <c r="A123" s="46" t="s">
        <v>149</v>
      </c>
      <c r="B123" s="28">
        <v>1360</v>
      </c>
      <c r="C123" s="54">
        <v>44029</v>
      </c>
      <c r="D123" s="55" t="s">
        <v>24</v>
      </c>
      <c r="E123" s="47" t="s">
        <v>29</v>
      </c>
      <c r="G123" s="61"/>
    </row>
    <row r="124" spans="1:7" ht="13.95" customHeight="1" x14ac:dyDescent="0.3">
      <c r="A124" s="46" t="s">
        <v>150</v>
      </c>
      <c r="B124" s="28">
        <v>321.08</v>
      </c>
      <c r="C124" s="54">
        <v>44033</v>
      </c>
      <c r="D124" s="55" t="s">
        <v>11</v>
      </c>
      <c r="E124" s="47" t="s">
        <v>151</v>
      </c>
      <c r="G124" s="61"/>
    </row>
    <row r="125" spans="1:7" ht="13.95" customHeight="1" x14ac:dyDescent="0.3">
      <c r="A125" s="46" t="s">
        <v>152</v>
      </c>
      <c r="B125" s="28">
        <v>1191.5</v>
      </c>
      <c r="C125" s="54">
        <v>44036</v>
      </c>
      <c r="D125" s="55" t="s">
        <v>24</v>
      </c>
      <c r="E125" s="47" t="s">
        <v>153</v>
      </c>
      <c r="G125" s="61"/>
    </row>
    <row r="126" spans="1:7" ht="13.95" customHeight="1" x14ac:dyDescent="0.3">
      <c r="A126" s="46" t="s">
        <v>154</v>
      </c>
      <c r="B126" s="28">
        <v>150</v>
      </c>
      <c r="C126" s="54">
        <v>44036</v>
      </c>
      <c r="D126" s="55" t="s">
        <v>11</v>
      </c>
      <c r="E126" s="47" t="s">
        <v>155</v>
      </c>
      <c r="G126" s="61"/>
    </row>
    <row r="127" spans="1:7" ht="13.95" customHeight="1" x14ac:dyDescent="0.3">
      <c r="A127" s="46" t="s">
        <v>154</v>
      </c>
      <c r="B127" s="28">
        <v>990</v>
      </c>
      <c r="C127" s="54">
        <v>44036</v>
      </c>
      <c r="D127" s="55" t="s">
        <v>11</v>
      </c>
      <c r="E127" s="47" t="s">
        <v>156</v>
      </c>
      <c r="G127" s="61"/>
    </row>
    <row r="128" spans="1:7" ht="13.95" customHeight="1" x14ac:dyDescent="0.3">
      <c r="A128" s="32"/>
      <c r="B128" s="28"/>
      <c r="C128" s="54"/>
      <c r="D128" s="55"/>
      <c r="E128" s="47"/>
      <c r="G128" s="61"/>
    </row>
    <row r="129" spans="1:7" ht="13.95" customHeight="1" x14ac:dyDescent="0.3">
      <c r="A129" s="50" t="s">
        <v>157</v>
      </c>
      <c r="B129" s="23">
        <f>SUM(B130:B133)</f>
        <v>225.5</v>
      </c>
      <c r="C129" s="51"/>
      <c r="D129" s="52"/>
      <c r="E129" s="53"/>
      <c r="G129" s="61"/>
    </row>
    <row r="130" spans="1:7" ht="13.95" customHeight="1" x14ac:dyDescent="0.3">
      <c r="A130" s="32" t="s">
        <v>158</v>
      </c>
      <c r="B130" s="28">
        <v>97</v>
      </c>
      <c r="C130" s="54">
        <v>44036</v>
      </c>
      <c r="D130" s="55" t="s">
        <v>11</v>
      </c>
      <c r="E130" s="47" t="s">
        <v>159</v>
      </c>
      <c r="G130" s="61"/>
    </row>
    <row r="131" spans="1:7" ht="13.95" customHeight="1" x14ac:dyDescent="0.3">
      <c r="A131" s="32" t="s">
        <v>158</v>
      </c>
      <c r="B131" s="28">
        <v>48.5</v>
      </c>
      <c r="C131" s="54">
        <v>44040</v>
      </c>
      <c r="D131" s="55" t="s">
        <v>11</v>
      </c>
      <c r="E131" s="47" t="s">
        <v>160</v>
      </c>
      <c r="G131" s="61"/>
    </row>
    <row r="132" spans="1:7" ht="13.95" customHeight="1" x14ac:dyDescent="0.3">
      <c r="A132" s="32" t="s">
        <v>161</v>
      </c>
      <c r="B132" s="28">
        <v>80</v>
      </c>
      <c r="C132" s="54">
        <v>44043</v>
      </c>
      <c r="D132" s="55" t="s">
        <v>11</v>
      </c>
      <c r="E132" s="47" t="s">
        <v>162</v>
      </c>
      <c r="G132" s="61"/>
    </row>
    <row r="133" spans="1:7" ht="13.95" customHeight="1" x14ac:dyDescent="0.3">
      <c r="A133" s="44"/>
      <c r="B133" s="28"/>
      <c r="C133" s="54"/>
      <c r="D133" s="55"/>
      <c r="E133" s="47"/>
      <c r="G133" s="61"/>
    </row>
    <row r="134" spans="1:7" ht="13.95" customHeight="1" x14ac:dyDescent="0.3">
      <c r="A134" s="133" t="s">
        <v>163</v>
      </c>
      <c r="B134" s="115">
        <f>SUM(B135,B137,B140,B144)</f>
        <v>1151.45</v>
      </c>
      <c r="C134" s="114"/>
      <c r="D134" s="116"/>
      <c r="E134" s="134"/>
      <c r="G134" s="61"/>
    </row>
    <row r="135" spans="1:7" ht="13.95" customHeight="1" x14ac:dyDescent="0.3">
      <c r="A135" s="50" t="s">
        <v>164</v>
      </c>
      <c r="B135" s="23">
        <f>SUM(B136)</f>
        <v>0</v>
      </c>
      <c r="C135" s="51"/>
      <c r="D135" s="52"/>
      <c r="E135" s="53"/>
      <c r="G135" s="61"/>
    </row>
    <row r="136" spans="1:7" ht="13.95" customHeight="1" x14ac:dyDescent="0.3">
      <c r="A136" s="44"/>
      <c r="B136" s="73"/>
      <c r="C136" s="54"/>
      <c r="D136" s="55"/>
      <c r="E136" s="74"/>
      <c r="G136" s="61"/>
    </row>
    <row r="137" spans="1:7" ht="13.95" customHeight="1" x14ac:dyDescent="0.3">
      <c r="A137" s="50" t="s">
        <v>165</v>
      </c>
      <c r="B137" s="23">
        <f>SUM(B138:B139)</f>
        <v>0</v>
      </c>
      <c r="C137" s="51"/>
      <c r="D137" s="52"/>
      <c r="E137" s="53"/>
      <c r="G137" s="61"/>
    </row>
    <row r="138" spans="1:7" ht="13.95" customHeight="1" x14ac:dyDescent="0.3">
      <c r="A138" s="75"/>
      <c r="B138" s="76"/>
      <c r="C138" s="77"/>
      <c r="D138" s="78"/>
      <c r="E138" s="79"/>
      <c r="G138" s="61"/>
    </row>
    <row r="139" spans="1:7" ht="13.95" customHeight="1" x14ac:dyDescent="0.3">
      <c r="A139" s="44"/>
      <c r="B139" s="28"/>
      <c r="C139" s="54"/>
      <c r="D139" s="55"/>
      <c r="E139" s="47"/>
      <c r="G139" s="61"/>
    </row>
    <row r="140" spans="1:7" ht="13.95" customHeight="1" x14ac:dyDescent="0.3">
      <c r="A140" s="50" t="s">
        <v>166</v>
      </c>
      <c r="B140" s="23">
        <f>SUM(B141:B143)</f>
        <v>0</v>
      </c>
      <c r="C140" s="51"/>
      <c r="D140" s="52"/>
      <c r="E140" s="53"/>
      <c r="G140" s="61"/>
    </row>
    <row r="141" spans="1:7" ht="13.95" customHeight="1" x14ac:dyDescent="0.3">
      <c r="A141" s="46"/>
      <c r="B141" s="80"/>
      <c r="C141" s="54"/>
      <c r="D141" s="55"/>
      <c r="E141" s="81"/>
      <c r="G141" s="61"/>
    </row>
    <row r="142" spans="1:7" ht="13.95" customHeight="1" x14ac:dyDescent="0.3">
      <c r="A142" s="46"/>
      <c r="B142" s="80"/>
      <c r="C142" s="54"/>
      <c r="D142" s="55"/>
      <c r="E142" s="81"/>
      <c r="G142" s="61"/>
    </row>
    <row r="143" spans="1:7" ht="13.95" customHeight="1" x14ac:dyDescent="0.3">
      <c r="A143" s="82"/>
      <c r="B143" s="83"/>
      <c r="C143" s="54"/>
      <c r="D143" s="55"/>
      <c r="E143" s="47"/>
      <c r="G143" s="61"/>
    </row>
    <row r="144" spans="1:7" ht="13.95" customHeight="1" x14ac:dyDescent="0.3">
      <c r="A144" s="50" t="s">
        <v>167</v>
      </c>
      <c r="B144" s="23">
        <f>SUM(B145:B147)</f>
        <v>1151.45</v>
      </c>
      <c r="C144" s="51"/>
      <c r="D144" s="52"/>
      <c r="E144" s="53"/>
      <c r="G144" s="61"/>
    </row>
    <row r="145" spans="1:7" ht="13.95" customHeight="1" x14ac:dyDescent="0.3">
      <c r="A145" s="57" t="s">
        <v>168</v>
      </c>
      <c r="B145" s="34">
        <v>1067.45</v>
      </c>
      <c r="C145" s="40"/>
      <c r="D145" s="36"/>
      <c r="E145" s="42"/>
      <c r="G145" s="61"/>
    </row>
    <row r="146" spans="1:7" ht="13.95" customHeight="1" x14ac:dyDescent="0.3">
      <c r="A146" s="57" t="s">
        <v>169</v>
      </c>
      <c r="B146" s="34">
        <v>84</v>
      </c>
      <c r="C146" s="35"/>
      <c r="D146" s="36"/>
      <c r="E146" s="37"/>
      <c r="G146" s="61"/>
    </row>
    <row r="147" spans="1:7" ht="13.95" customHeight="1" x14ac:dyDescent="0.3">
      <c r="A147" s="44"/>
      <c r="B147" s="34"/>
      <c r="C147" s="35"/>
      <c r="D147" s="36"/>
      <c r="E147" s="42"/>
      <c r="G147" s="61"/>
    </row>
    <row r="148" spans="1:7" ht="13.95" customHeight="1" x14ac:dyDescent="0.3">
      <c r="A148" s="133" t="s">
        <v>170</v>
      </c>
      <c r="B148" s="115">
        <f>SUM(B149:B150)</f>
        <v>815.43</v>
      </c>
      <c r="C148" s="114"/>
      <c r="D148" s="116"/>
      <c r="E148" s="134"/>
      <c r="G148" s="5"/>
    </row>
    <row r="149" spans="1:7" s="84" customFormat="1" ht="13.95" customHeight="1" x14ac:dyDescent="0.3">
      <c r="A149" s="57" t="s">
        <v>171</v>
      </c>
      <c r="B149" s="28">
        <v>815.43</v>
      </c>
      <c r="C149" s="35">
        <v>44026</v>
      </c>
      <c r="D149" s="86" t="s">
        <v>172</v>
      </c>
      <c r="E149" s="37"/>
      <c r="G149" s="85"/>
    </row>
    <row r="150" spans="1:7" ht="13.95" customHeight="1" x14ac:dyDescent="0.3">
      <c r="A150" s="57"/>
      <c r="B150" s="60"/>
      <c r="C150" s="35"/>
      <c r="D150" s="86"/>
      <c r="E150" s="37"/>
      <c r="G150" s="5"/>
    </row>
    <row r="151" spans="1:7" ht="13.95" customHeight="1" x14ac:dyDescent="0.3">
      <c r="A151" s="133" t="s">
        <v>173</v>
      </c>
      <c r="B151" s="115">
        <f>SUM(B152:B152)</f>
        <v>0</v>
      </c>
      <c r="C151" s="114"/>
      <c r="D151" s="116"/>
      <c r="E151" s="134"/>
      <c r="G151" s="5"/>
    </row>
    <row r="152" spans="1:7" ht="13.95" customHeight="1" x14ac:dyDescent="0.3">
      <c r="A152" s="44"/>
      <c r="B152" s="28"/>
      <c r="C152" s="54"/>
      <c r="D152" s="55"/>
      <c r="E152" s="47"/>
      <c r="G152" s="5"/>
    </row>
    <row r="153" spans="1:7" ht="13.95" customHeight="1" x14ac:dyDescent="0.3">
      <c r="A153" s="44"/>
      <c r="B153" s="28"/>
      <c r="C153" s="54"/>
      <c r="D153" s="55"/>
      <c r="E153" s="47"/>
      <c r="G153" s="5"/>
    </row>
    <row r="154" spans="1:7" ht="13.95" customHeight="1" x14ac:dyDescent="0.3">
      <c r="A154" s="133" t="s">
        <v>174</v>
      </c>
      <c r="B154" s="115">
        <f>SUM(B155:B155)</f>
        <v>0</v>
      </c>
      <c r="C154" s="114"/>
      <c r="D154" s="116"/>
      <c r="E154" s="134"/>
      <c r="G154" s="5"/>
    </row>
    <row r="155" spans="1:7" ht="13.95" customHeight="1" x14ac:dyDescent="0.3">
      <c r="A155" s="46"/>
      <c r="B155" s="119"/>
      <c r="C155" s="54"/>
      <c r="D155" s="55"/>
      <c r="E155" s="47"/>
      <c r="G155" s="5"/>
    </row>
    <row r="156" spans="1:7" ht="13.95" customHeight="1" x14ac:dyDescent="0.3">
      <c r="A156" s="57"/>
      <c r="B156" s="60"/>
      <c r="C156" s="35"/>
      <c r="D156" s="86"/>
      <c r="E156" s="37"/>
      <c r="G156" s="5"/>
    </row>
    <row r="157" spans="1:7" ht="13.95" customHeight="1" x14ac:dyDescent="0.3">
      <c r="A157" s="133" t="s">
        <v>175</v>
      </c>
      <c r="B157" s="115">
        <f>SUM(B158:B169)</f>
        <v>190024.81</v>
      </c>
      <c r="C157" s="114"/>
      <c r="D157" s="116"/>
      <c r="E157" s="134"/>
      <c r="G157" s="5"/>
    </row>
    <row r="158" spans="1:7" ht="13.95" customHeight="1" x14ac:dyDescent="0.3">
      <c r="A158" s="57" t="s">
        <v>176</v>
      </c>
      <c r="B158" s="80">
        <v>49600</v>
      </c>
      <c r="C158" s="35">
        <v>44014</v>
      </c>
      <c r="D158" s="86" t="s">
        <v>11</v>
      </c>
      <c r="E158" s="37" t="s">
        <v>177</v>
      </c>
      <c r="G158" s="5"/>
    </row>
    <row r="159" spans="1:7" ht="13.95" customHeight="1" x14ac:dyDescent="0.3">
      <c r="A159" s="32" t="s">
        <v>178</v>
      </c>
      <c r="B159" s="80">
        <v>18770</v>
      </c>
      <c r="C159" s="35">
        <v>44015</v>
      </c>
      <c r="D159" s="86" t="s">
        <v>11</v>
      </c>
      <c r="E159" s="37" t="s">
        <v>179</v>
      </c>
      <c r="G159" s="5"/>
    </row>
    <row r="160" spans="1:7" ht="13.95" customHeight="1" x14ac:dyDescent="0.3">
      <c r="A160" s="57" t="s">
        <v>180</v>
      </c>
      <c r="B160" s="80">
        <v>2059.9899999999998</v>
      </c>
      <c r="C160" s="35">
        <v>44015</v>
      </c>
      <c r="D160" s="86" t="s">
        <v>57</v>
      </c>
      <c r="E160" s="37" t="s">
        <v>181</v>
      </c>
      <c r="G160" s="5"/>
    </row>
    <row r="161" spans="1:7" ht="13.95" customHeight="1" x14ac:dyDescent="0.3">
      <c r="A161" s="57" t="s">
        <v>182</v>
      </c>
      <c r="B161" s="80">
        <v>26100</v>
      </c>
      <c r="C161" s="35">
        <v>44018</v>
      </c>
      <c r="D161" s="86" t="s">
        <v>11</v>
      </c>
      <c r="E161" s="37" t="s">
        <v>183</v>
      </c>
      <c r="G161" s="5"/>
    </row>
    <row r="162" spans="1:7" ht="13.95" customHeight="1" x14ac:dyDescent="0.3">
      <c r="A162" s="32" t="s">
        <v>184</v>
      </c>
      <c r="B162" s="80">
        <v>5800</v>
      </c>
      <c r="C162" s="35">
        <v>44019</v>
      </c>
      <c r="D162" s="86" t="s">
        <v>11</v>
      </c>
      <c r="E162" s="37" t="s">
        <v>185</v>
      </c>
      <c r="G162" s="5"/>
    </row>
    <row r="163" spans="1:7" ht="13.95" customHeight="1" x14ac:dyDescent="0.3">
      <c r="A163" s="32" t="s">
        <v>186</v>
      </c>
      <c r="B163" s="80">
        <v>4000</v>
      </c>
      <c r="C163" s="35">
        <v>44019</v>
      </c>
      <c r="D163" s="86" t="s">
        <v>11</v>
      </c>
      <c r="E163" s="37" t="s">
        <v>187</v>
      </c>
      <c r="G163" s="5"/>
    </row>
    <row r="164" spans="1:7" ht="13.95" customHeight="1" x14ac:dyDescent="0.3">
      <c r="A164" s="32" t="s">
        <v>188</v>
      </c>
      <c r="B164" s="80">
        <v>134.83000000000001</v>
      </c>
      <c r="C164" s="35">
        <v>44026</v>
      </c>
      <c r="D164" s="86" t="s">
        <v>24</v>
      </c>
      <c r="E164" s="37" t="s">
        <v>189</v>
      </c>
      <c r="G164" s="5"/>
    </row>
    <row r="165" spans="1:7" ht="13.95" customHeight="1" x14ac:dyDescent="0.3">
      <c r="A165" s="32" t="s">
        <v>182</v>
      </c>
      <c r="B165" s="80">
        <v>27900</v>
      </c>
      <c r="C165" s="35">
        <v>44034</v>
      </c>
      <c r="D165" s="86" t="s">
        <v>11</v>
      </c>
      <c r="E165" s="37" t="s">
        <v>190</v>
      </c>
      <c r="G165" s="5"/>
    </row>
    <row r="166" spans="1:7" ht="13.95" customHeight="1" x14ac:dyDescent="0.3">
      <c r="A166" s="57" t="s">
        <v>176</v>
      </c>
      <c r="B166" s="80">
        <v>49600</v>
      </c>
      <c r="C166" s="35">
        <v>44035</v>
      </c>
      <c r="D166" s="86" t="s">
        <v>11</v>
      </c>
      <c r="E166" s="37" t="s">
        <v>191</v>
      </c>
      <c r="G166" s="5"/>
    </row>
    <row r="167" spans="1:7" ht="13.95" customHeight="1" x14ac:dyDescent="0.3">
      <c r="A167" s="57" t="s">
        <v>186</v>
      </c>
      <c r="B167" s="80">
        <v>4000</v>
      </c>
      <c r="C167" s="35">
        <v>44036</v>
      </c>
      <c r="D167" s="86" t="s">
        <v>11</v>
      </c>
      <c r="E167" s="37" t="s">
        <v>192</v>
      </c>
      <c r="G167" s="5"/>
    </row>
    <row r="168" spans="1:7" ht="13.95" customHeight="1" x14ac:dyDescent="0.3">
      <c r="A168" s="57" t="s">
        <v>180</v>
      </c>
      <c r="B168" s="80">
        <v>2059.9899999999998</v>
      </c>
      <c r="C168" s="35">
        <v>44036</v>
      </c>
      <c r="D168" s="86" t="s">
        <v>57</v>
      </c>
      <c r="E168" s="37" t="s">
        <v>193</v>
      </c>
      <c r="G168" s="5"/>
    </row>
    <row r="169" spans="1:7" ht="13.95" customHeight="1" x14ac:dyDescent="0.3">
      <c r="A169" s="57"/>
      <c r="B169" s="60"/>
      <c r="C169" s="35"/>
      <c r="D169" s="86"/>
      <c r="E169" s="37"/>
      <c r="G169" s="5"/>
    </row>
    <row r="170" spans="1:7" ht="13.95" customHeight="1" x14ac:dyDescent="0.3">
      <c r="A170" s="133" t="s">
        <v>194</v>
      </c>
      <c r="B170" s="115">
        <f>SUM(B171:B175)</f>
        <v>3955.01</v>
      </c>
      <c r="C170" s="114"/>
      <c r="D170" s="116"/>
      <c r="E170" s="134"/>
      <c r="G170" s="5"/>
    </row>
    <row r="171" spans="1:7" ht="13.95" customHeight="1" x14ac:dyDescent="0.3">
      <c r="A171" s="57" t="s">
        <v>195</v>
      </c>
      <c r="B171" s="87">
        <v>3502.4</v>
      </c>
      <c r="C171" s="54">
        <v>44020</v>
      </c>
      <c r="D171" s="55" t="s">
        <v>11</v>
      </c>
      <c r="E171" s="47" t="s">
        <v>196</v>
      </c>
      <c r="G171" s="5"/>
    </row>
    <row r="172" spans="1:7" ht="13.95" customHeight="1" x14ac:dyDescent="0.3">
      <c r="A172" s="57" t="s">
        <v>197</v>
      </c>
      <c r="B172" s="87">
        <v>250</v>
      </c>
      <c r="C172" s="54">
        <v>44026</v>
      </c>
      <c r="D172" s="55" t="s">
        <v>11</v>
      </c>
      <c r="E172" s="47" t="s">
        <v>198</v>
      </c>
      <c r="G172" s="5"/>
    </row>
    <row r="173" spans="1:7" ht="13.95" customHeight="1" x14ac:dyDescent="0.3">
      <c r="A173" s="57" t="s">
        <v>199</v>
      </c>
      <c r="B173" s="87">
        <v>202.61</v>
      </c>
      <c r="C173" s="54">
        <v>44032</v>
      </c>
      <c r="D173" s="55" t="s">
        <v>57</v>
      </c>
      <c r="E173" s="47" t="s">
        <v>200</v>
      </c>
      <c r="G173" s="5"/>
    </row>
    <row r="174" spans="1:7" ht="13.95" customHeight="1" x14ac:dyDescent="0.3">
      <c r="A174" s="57"/>
      <c r="B174" s="87"/>
      <c r="C174" s="54"/>
      <c r="D174" s="55"/>
      <c r="E174" s="47"/>
      <c r="G174" s="5"/>
    </row>
    <row r="175" spans="1:7" ht="13.95" customHeight="1" x14ac:dyDescent="0.3">
      <c r="A175" s="57"/>
      <c r="B175" s="120"/>
      <c r="C175" s="35"/>
      <c r="D175" s="36"/>
      <c r="E175" s="37"/>
      <c r="G175" s="5"/>
    </row>
    <row r="176" spans="1:7" ht="13.95" customHeight="1" x14ac:dyDescent="0.3">
      <c r="A176" s="135" t="s">
        <v>201</v>
      </c>
      <c r="B176" s="115">
        <f>SUM(B7,B42,B69,B121,B134,B148,B151,B154,B157,B170)</f>
        <v>538005.84</v>
      </c>
      <c r="C176" s="118"/>
      <c r="D176" s="117"/>
      <c r="E176" s="136"/>
      <c r="G176" s="5"/>
    </row>
    <row r="177" spans="1:7" ht="13.95" customHeight="1" x14ac:dyDescent="0.3">
      <c r="A177" s="137"/>
      <c r="B177" s="122"/>
      <c r="C177" s="123"/>
      <c r="D177" s="121"/>
      <c r="E177" s="138"/>
      <c r="G177" s="5"/>
    </row>
    <row r="178" spans="1:7" ht="13.95" customHeight="1" x14ac:dyDescent="0.3">
      <c r="A178" s="135" t="s">
        <v>202</v>
      </c>
      <c r="B178" s="115">
        <f>SUM(B179:B183)</f>
        <v>492168.32999999996</v>
      </c>
      <c r="C178" s="118"/>
      <c r="D178" s="117"/>
      <c r="E178" s="136"/>
      <c r="G178" s="5"/>
    </row>
    <row r="179" spans="1:7" ht="13.95" customHeight="1" x14ac:dyDescent="0.3">
      <c r="A179" s="27" t="s">
        <v>203</v>
      </c>
      <c r="B179" s="28">
        <v>90000</v>
      </c>
      <c r="C179" s="29">
        <v>44014</v>
      </c>
      <c r="D179" s="30" t="s">
        <v>11</v>
      </c>
      <c r="E179" s="31" t="s">
        <v>204</v>
      </c>
      <c r="G179" s="5"/>
    </row>
    <row r="180" spans="1:7" ht="13.95" customHeight="1" x14ac:dyDescent="0.3">
      <c r="A180" s="27" t="s">
        <v>205</v>
      </c>
      <c r="B180" s="124">
        <v>52000</v>
      </c>
      <c r="C180" s="29">
        <v>44025</v>
      </c>
      <c r="D180" s="30" t="s">
        <v>11</v>
      </c>
      <c r="E180" s="31" t="s">
        <v>204</v>
      </c>
      <c r="G180" s="5"/>
    </row>
    <row r="181" spans="1:7" ht="13.95" customHeight="1" x14ac:dyDescent="0.3">
      <c r="A181" s="27" t="s">
        <v>206</v>
      </c>
      <c r="B181" s="124">
        <v>190000</v>
      </c>
      <c r="C181" s="29">
        <v>44032</v>
      </c>
      <c r="D181" s="30" t="s">
        <v>11</v>
      </c>
      <c r="E181" s="31" t="s">
        <v>204</v>
      </c>
      <c r="G181" s="5"/>
    </row>
    <row r="182" spans="1:7" ht="13.95" customHeight="1" x14ac:dyDescent="0.3">
      <c r="A182" s="27" t="s">
        <v>207</v>
      </c>
      <c r="B182" s="124">
        <v>160168.32999999999</v>
      </c>
      <c r="C182" s="29">
        <v>44032</v>
      </c>
      <c r="D182" s="30" t="s">
        <v>11</v>
      </c>
      <c r="E182" s="31" t="s">
        <v>204</v>
      </c>
    </row>
    <row r="183" spans="1:7" ht="13.95" customHeight="1" x14ac:dyDescent="0.3">
      <c r="A183" s="27"/>
      <c r="B183" s="28"/>
      <c r="C183" s="29"/>
      <c r="D183" s="30"/>
      <c r="E183" s="31"/>
    </row>
    <row r="184" spans="1:7" s="93" customFormat="1" ht="13.95" customHeight="1" x14ac:dyDescent="0.3">
      <c r="A184" s="88" t="s">
        <v>208</v>
      </c>
      <c r="B184" s="89">
        <f>(B185+B186)</f>
        <v>256</v>
      </c>
      <c r="C184" s="90"/>
      <c r="D184" s="91"/>
      <c r="E184" s="92"/>
    </row>
    <row r="185" spans="1:7" ht="13.95" customHeight="1" x14ac:dyDescent="0.3">
      <c r="A185" s="27" t="s">
        <v>209</v>
      </c>
      <c r="B185" s="28">
        <v>256</v>
      </c>
      <c r="C185" s="29">
        <v>44043</v>
      </c>
      <c r="D185" s="30"/>
      <c r="E185" s="31" t="s">
        <v>210</v>
      </c>
    </row>
    <row r="186" spans="1:7" ht="13.95" customHeight="1" x14ac:dyDescent="0.3">
      <c r="A186" s="139"/>
      <c r="B186" s="126"/>
      <c r="C186" s="127"/>
      <c r="D186" s="125"/>
      <c r="E186" s="140"/>
    </row>
    <row r="187" spans="1:7" ht="13.95" customHeight="1" x14ac:dyDescent="0.3">
      <c r="A187" s="135" t="s">
        <v>211</v>
      </c>
      <c r="B187" s="115">
        <f>SUM(B188:B190)</f>
        <v>45737.790000000212</v>
      </c>
      <c r="C187" s="118"/>
      <c r="D187" s="117"/>
      <c r="E187" s="136"/>
    </row>
    <row r="188" spans="1:7" ht="13.95" customHeight="1" x14ac:dyDescent="0.3">
      <c r="A188" s="27" t="s">
        <v>212</v>
      </c>
      <c r="B188" s="28">
        <f>[1]JUN_20!B171</f>
        <v>45737.790000000212</v>
      </c>
      <c r="C188" s="29">
        <v>44012</v>
      </c>
      <c r="D188" s="30"/>
      <c r="E188" s="31"/>
    </row>
    <row r="189" spans="1:7" ht="13.95" customHeight="1" x14ac:dyDescent="0.3">
      <c r="A189" s="27"/>
      <c r="B189" s="28"/>
      <c r="C189" s="29"/>
      <c r="D189" s="30"/>
      <c r="E189" s="31"/>
    </row>
    <row r="190" spans="1:7" ht="13.95" customHeight="1" x14ac:dyDescent="0.3">
      <c r="A190" s="27"/>
      <c r="B190" s="28"/>
      <c r="C190" s="29"/>
      <c r="D190" s="30"/>
      <c r="E190" s="31"/>
    </row>
    <row r="191" spans="1:7" ht="13.95" customHeight="1" thickBot="1" x14ac:dyDescent="0.35">
      <c r="A191" s="141" t="s">
        <v>213</v>
      </c>
      <c r="B191" s="142">
        <f>B178+B184+B187-B176</f>
        <v>156.28000000014435</v>
      </c>
      <c r="C191" s="143">
        <v>44043</v>
      </c>
      <c r="D191" s="144"/>
      <c r="E191" s="145"/>
    </row>
    <row r="192" spans="1:7" ht="13.95" customHeight="1" x14ac:dyDescent="0.3">
      <c r="A192" s="110"/>
      <c r="B192" s="111"/>
      <c r="C192" s="112"/>
      <c r="D192" s="113"/>
      <c r="E192" s="97"/>
    </row>
    <row r="193" spans="1:5" ht="13.95" customHeight="1" x14ac:dyDescent="0.3">
      <c r="A193" s="11" t="s">
        <v>214</v>
      </c>
      <c r="B193" s="94"/>
      <c r="C193" s="95"/>
      <c r="D193" s="96"/>
      <c r="E193" s="97"/>
    </row>
    <row r="194" spans="1:5" ht="13.95" customHeight="1" x14ac:dyDescent="0.3">
      <c r="A194" s="98" t="s">
        <v>215</v>
      </c>
      <c r="B194" s="99"/>
      <c r="C194" s="99"/>
      <c r="D194" s="99"/>
      <c r="E194" s="100"/>
    </row>
    <row r="195" spans="1:5" ht="13.95" customHeight="1" x14ac:dyDescent="0.3">
      <c r="A195" s="101" t="s">
        <v>216</v>
      </c>
      <c r="B195" s="102"/>
      <c r="C195" s="102"/>
      <c r="D195" s="102"/>
      <c r="E195" s="103"/>
    </row>
    <row r="196" spans="1:5" ht="13.95" customHeight="1" thickBot="1" x14ac:dyDescent="0.35">
      <c r="A196" s="104" t="s">
        <v>217</v>
      </c>
      <c r="B196" s="105"/>
      <c r="C196" s="105"/>
      <c r="D196" s="105"/>
      <c r="E196" s="106"/>
    </row>
    <row r="197" spans="1:5" ht="13.95" customHeight="1" x14ac:dyDescent="0.3"/>
    <row r="198" spans="1:5" ht="13.95" customHeight="1" x14ac:dyDescent="0.3"/>
  </sheetData>
  <mergeCells count="4">
    <mergeCell ref="A4:E4"/>
    <mergeCell ref="A194:E194"/>
    <mergeCell ref="A195:E195"/>
    <mergeCell ref="A196:E196"/>
  </mergeCells>
  <pageMargins left="0.511811024" right="0.511811024" top="0.78740157499999996" bottom="0.78740157499999996" header="0.31496062000000002" footer="0.31496062000000002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Suporte</cp:lastModifiedBy>
  <cp:lastPrinted>2023-02-02T22:37:06Z</cp:lastPrinted>
  <dcterms:created xsi:type="dcterms:W3CDTF">2023-02-02T22:35:43Z</dcterms:created>
  <dcterms:modified xsi:type="dcterms:W3CDTF">2023-02-02T22:37:27Z</dcterms:modified>
</cp:coreProperties>
</file>