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0AD574C3-D5B0-4619-96CA-35920CE58BCC}" xr6:coauthVersionLast="47" xr6:coauthVersionMax="47" xr10:uidLastSave="{00000000-0000-0000-0000-000000000000}"/>
  <bookViews>
    <workbookView xWindow="-108" yWindow="-108" windowWidth="23256" windowHeight="12576" xr2:uid="{72113189-9591-4FF5-84E6-98DF86604D96}"/>
  </bookViews>
  <sheets>
    <sheet name="Planilha1" sheetId="1" r:id="rId1"/>
  </sheets>
  <externalReferences>
    <externalReference r:id="rId2"/>
  </externalReferences>
  <definedNames>
    <definedName name="_xlnm.Print_Area" localSheetId="0">Planilha1!$A$1:$E$174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1" l="1"/>
  <c r="B166" i="1" s="1"/>
  <c r="B160" i="1"/>
  <c r="B151" i="1"/>
  <c r="B143" i="1"/>
  <c r="B140" i="1"/>
  <c r="B137" i="1"/>
  <c r="B134" i="1"/>
  <c r="B130" i="1"/>
  <c r="B124" i="1"/>
  <c r="B121" i="1"/>
  <c r="B119" i="1"/>
  <c r="B118" i="1" s="1"/>
  <c r="B115" i="1"/>
  <c r="B111" i="1"/>
  <c r="B110" i="1"/>
  <c r="B106" i="1"/>
  <c r="B100" i="1"/>
  <c r="B95" i="1"/>
  <c r="B92" i="1"/>
  <c r="B89" i="1"/>
  <c r="B85" i="1"/>
  <c r="B65" i="1"/>
  <c r="B62" i="1"/>
  <c r="B61" i="1" s="1"/>
  <c r="B58" i="1"/>
  <c r="B54" i="1"/>
  <c r="B34" i="1"/>
  <c r="B33" i="1" s="1"/>
  <c r="B26" i="1"/>
  <c r="B12" i="1"/>
  <c r="B8" i="1"/>
  <c r="B7" i="1" s="1"/>
  <c r="B158" i="1" l="1"/>
  <c r="B169" i="1" s="1"/>
</calcChain>
</file>

<file path=xl/sharedStrings.xml><?xml version="1.0" encoding="utf-8"?>
<sst xmlns="http://schemas.openxmlformats.org/spreadsheetml/2006/main" count="322" uniqueCount="198">
  <si>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</si>
  <si>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</si>
  <si>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JUNHO/2020</t>
  </si>
  <si>
    <t>ITENS DE DESPESAS - JUNHO /2020</t>
  </si>
  <si>
    <t>R$ VALORES</t>
  </si>
  <si>
    <t>DATA  PGT</t>
  </si>
  <si>
    <t>OPERAÇÃO</t>
  </si>
  <si>
    <t>DETALHES</t>
  </si>
  <si>
    <t>1. Pessoal</t>
  </si>
  <si>
    <t>1.1. Salários (CLT)</t>
  </si>
  <si>
    <t>FOLHA  MAIO/2020</t>
  </si>
  <si>
    <t>TED/TRANSF</t>
  </si>
  <si>
    <t>RESCISÃO LUCAS DANILO MOREIRA</t>
  </si>
  <si>
    <t>TED</t>
  </si>
  <si>
    <t>1.2. Outras Formas de Contratação</t>
  </si>
  <si>
    <t>MARTINS SAUDE PORANGATU EIRELI</t>
  </si>
  <si>
    <t>TRANSF</t>
  </si>
  <si>
    <t>NFSE 004</t>
  </si>
  <si>
    <t>PEDATELLA NUTRIÇÃO EIRELI</t>
  </si>
  <si>
    <t>NFSE 011</t>
  </si>
  <si>
    <t>MARTINS COELHO E SILVEIRA LTDA</t>
  </si>
  <si>
    <t>NFSE 176</t>
  </si>
  <si>
    <t>PROMED PLANTÕES MEDICOS LTDA</t>
  </si>
  <si>
    <t>NFSE 091</t>
  </si>
  <si>
    <t>J G S CIRQUEIRA MEDICAL SERVICE LTDA</t>
  </si>
  <si>
    <t xml:space="preserve">TED </t>
  </si>
  <si>
    <t>NFSE 012</t>
  </si>
  <si>
    <t>ANDRADE VILELA &amp; SANTOS VILELA LTDA</t>
  </si>
  <si>
    <t>NFSE 095</t>
  </si>
  <si>
    <t xml:space="preserve">MASTER SERVIÇOS ESPECIALIZADOS </t>
  </si>
  <si>
    <t>NFSE 097</t>
  </si>
  <si>
    <t>PRO-SAÚDE SERVIÇOS MÉDICOS</t>
  </si>
  <si>
    <t>NFSE 085</t>
  </si>
  <si>
    <t>NFSE 084</t>
  </si>
  <si>
    <t>RODRIGUES E FELIX LTDA ME</t>
  </si>
  <si>
    <t>NFSE 096</t>
  </si>
  <si>
    <t>NFSE 184</t>
  </si>
  <si>
    <t>SHIRLEY NOELIA CACERES REQUE</t>
  </si>
  <si>
    <t>NFSE 001</t>
  </si>
  <si>
    <t>1.3. Encargos/Benefícios</t>
  </si>
  <si>
    <t>PIS S FL 05/2020</t>
  </si>
  <si>
    <t>DARF</t>
  </si>
  <si>
    <t>IRRS S FL 05/2020</t>
  </si>
  <si>
    <t>GPS S FL 05/2020</t>
  </si>
  <si>
    <t>GUIA</t>
  </si>
  <si>
    <t>FGTS FL 05/2020</t>
  </si>
  <si>
    <t>FGTS RESCISORIO LUCAS DANILO MOREIRA SILVA</t>
  </si>
  <si>
    <t>2. Mat/Med</t>
  </si>
  <si>
    <t>2.1. Medicamentos</t>
  </si>
  <si>
    <t>MED VITTA COM DE PROD HOSPITALARES LTDA</t>
  </si>
  <si>
    <t>NF 11939</t>
  </si>
  <si>
    <t xml:space="preserve">GLOBO REAGENTES </t>
  </si>
  <si>
    <t>NF 8432</t>
  </si>
  <si>
    <t>BIO INFINIY TECNOLOGIA HOSPITALAR EIRELI ME</t>
  </si>
  <si>
    <t>NF 6626</t>
  </si>
  <si>
    <t>NOEM MEDICAL IMPORTAÇAO E EXP. DE PROD. MEDICO HOSP</t>
  </si>
  <si>
    <t>NF 060</t>
  </si>
  <si>
    <t>CALLMED DIST DE PROD FARMACEUTICOS LTDA</t>
  </si>
  <si>
    <t>NF 33851</t>
  </si>
  <si>
    <t>CIENTIFICA MEDICA HOSPITALAR LTDA</t>
  </si>
  <si>
    <t>NF 122697</t>
  </si>
  <si>
    <t>LABORTRONICA SERVIÇOS E COMERCIO LTDA</t>
  </si>
  <si>
    <t>BOLETO</t>
  </si>
  <si>
    <t>NF 4788</t>
  </si>
  <si>
    <t>JC GAGLIARDI ARTIGOS MEDICOS ORTOPEDICOS E MANUTENÇAO ME</t>
  </si>
  <si>
    <t>NF 4279</t>
  </si>
  <si>
    <t>AVANTMED MATERIAIS MEDICOS HOSPITALARES LTDA</t>
  </si>
  <si>
    <t>NF 10037</t>
  </si>
  <si>
    <t>MEDIANA PHARMA HOSPITALAR LTDA ME</t>
  </si>
  <si>
    <t>NF 3575</t>
  </si>
  <si>
    <t>CA DISTRIBUIDORA DE PRO HOSP EIRELI</t>
  </si>
  <si>
    <t>NF 14027</t>
  </si>
  <si>
    <t>CCAF COM MEDIC E MAT HOSP EIRELI ME</t>
  </si>
  <si>
    <t>NF 2101</t>
  </si>
  <si>
    <t>SUPERMED COM E IMP DE PROD MED E HOSPIT LTDA</t>
  </si>
  <si>
    <t>NF 91972</t>
  </si>
  <si>
    <t>NF 91900</t>
  </si>
  <si>
    <t>NF 446987</t>
  </si>
  <si>
    <t>NF 92206</t>
  </si>
  <si>
    <t>COFERNANDES COMERCIO DE MEDIC EIRELI EPP</t>
  </si>
  <si>
    <t>NF 4216</t>
  </si>
  <si>
    <t>MACMED SOLUÇOES EM SAUDE</t>
  </si>
  <si>
    <t>NF 482</t>
  </si>
  <si>
    <t>2.2. Materais Hospitalares</t>
  </si>
  <si>
    <t>ARAGUAIA CENTER MODAS EIRELI ME</t>
  </si>
  <si>
    <t>NF 483</t>
  </si>
  <si>
    <t>CASA DE TECIDOS ECONOMICO LTDA</t>
  </si>
  <si>
    <t>NF 3418</t>
  </si>
  <si>
    <t>2.3 Gases Medicinais</t>
  </si>
  <si>
    <t xml:space="preserve">MERCADÃO DOS PARAFUSOS </t>
  </si>
  <si>
    <t>3. Materais Diversos</t>
  </si>
  <si>
    <t>3.1. Materiais de Higienização</t>
  </si>
  <si>
    <t>ALDELICIA LOPES CHAVES - MERCEARIA PREÇO BAIXO</t>
  </si>
  <si>
    <t>NF 669</t>
  </si>
  <si>
    <t>3.2. Materiais / Gêneros Alimentícios</t>
  </si>
  <si>
    <t>SUPERMERCADO MAGALHAES LTDA</t>
  </si>
  <si>
    <t>NF 15237</t>
  </si>
  <si>
    <t>MARIA ODETE F FARIA AZEVEDO ME</t>
  </si>
  <si>
    <t>NF 099</t>
  </si>
  <si>
    <t>NF 15257</t>
  </si>
  <si>
    <t>NF 100</t>
  </si>
  <si>
    <t>COMPRE BEM SUPERMERCADO - ALEX BARBOSA</t>
  </si>
  <si>
    <t>NF 451</t>
  </si>
  <si>
    <t>NF 664</t>
  </si>
  <si>
    <t>NF 665</t>
  </si>
  <si>
    <t>NF 15284</t>
  </si>
  <si>
    <t>NF 463</t>
  </si>
  <si>
    <t>NF 15312</t>
  </si>
  <si>
    <t>NF 473</t>
  </si>
  <si>
    <t>NF 668</t>
  </si>
  <si>
    <t>NF 15337</t>
  </si>
  <si>
    <t>VANDEIR ALVES NOGUEIRA ME</t>
  </si>
  <si>
    <t>NF 477</t>
  </si>
  <si>
    <t>NF 490</t>
  </si>
  <si>
    <t>ROGERIO DOS SANTOS ROQUE ME</t>
  </si>
  <si>
    <t>NF 722</t>
  </si>
  <si>
    <t>NF 740</t>
  </si>
  <si>
    <t>3.3. Material Expediente</t>
  </si>
  <si>
    <t>REINALDO PASCUALOTE JUNIOR</t>
  </si>
  <si>
    <t>NF 208</t>
  </si>
  <si>
    <t>GRAFICA MARQUES LTDA</t>
  </si>
  <si>
    <t>NF 634</t>
  </si>
  <si>
    <t>3.4. Material Divulgação</t>
  </si>
  <si>
    <t>3.5. Material Permanente</t>
  </si>
  <si>
    <t xml:space="preserve">MOVEIS JAVAES LTDA </t>
  </si>
  <si>
    <t>NF 11537</t>
  </si>
  <si>
    <t>3.6. Combustível</t>
  </si>
  <si>
    <t>COMERCIAL DE DERIVADOS DE PETROLEO JOTAS LTDA</t>
  </si>
  <si>
    <t>NF 7244</t>
  </si>
  <si>
    <t>NF 7256</t>
  </si>
  <si>
    <t>NF 7177</t>
  </si>
  <si>
    <t>3.7. GLP</t>
  </si>
  <si>
    <t>SMA REVENDEDORA DE GÁS LTDA</t>
  </si>
  <si>
    <t>NF 174</t>
  </si>
  <si>
    <t>NF 171</t>
  </si>
  <si>
    <t>NF 172</t>
  </si>
  <si>
    <t>NF'S 207 206 205 204 203</t>
  </si>
  <si>
    <t>3.8. Material de Lavanderia</t>
  </si>
  <si>
    <t>4. Manutenção</t>
  </si>
  <si>
    <t>4.1. Materiais de Manutenção</t>
  </si>
  <si>
    <t>FURUYA MAT PARA CONSTRUÇAO LTDA</t>
  </si>
  <si>
    <t>NF 34433</t>
  </si>
  <si>
    <t>V DE JESUS VIEIRA EPP</t>
  </si>
  <si>
    <t>NF 2615</t>
  </si>
  <si>
    <t>4.2. Serviços de Manutenção</t>
  </si>
  <si>
    <t>NILSON ROSA DE SOUZA EIRELI ME</t>
  </si>
  <si>
    <t>NF 092</t>
  </si>
  <si>
    <t>5. Seguros / Impostos / Taxas</t>
  </si>
  <si>
    <t>5.1. Seguros (Imóvel e Automóvel)</t>
  </si>
  <si>
    <t>5.2. Taxas e Serviços de Cartório</t>
  </si>
  <si>
    <t>5.3. Taxas Impostos</t>
  </si>
  <si>
    <t>CSRF S NFSE N 172 MARTINS COMP 04/2020</t>
  </si>
  <si>
    <t>IR S NFSE N 172 MARTINS COMP 04/2020</t>
  </si>
  <si>
    <t>CSRF S NFSE COMP 05/2020</t>
  </si>
  <si>
    <t>IR S NFSE COMP 05/2020</t>
  </si>
  <si>
    <t>5.4. Taxas Bancárias</t>
  </si>
  <si>
    <t>BANCO DO BRASIL DOC/TED ELETRÔNICO</t>
  </si>
  <si>
    <t>TARIFA PACOTES SERVIÇOS</t>
  </si>
  <si>
    <t>6. Telefonia</t>
  </si>
  <si>
    <t>TELEFONE FIXO OI</t>
  </si>
  <si>
    <t>7. Água</t>
  </si>
  <si>
    <t>SANEAGO</t>
  </si>
  <si>
    <t>8. Energia Elétrica</t>
  </si>
  <si>
    <t>9. Prestação de Serviços Terceiros</t>
  </si>
  <si>
    <t>ORBIS GESTAO DE TECNOLOGIA EM SAUDE LTDA</t>
  </si>
  <si>
    <t>NFSE 1739</t>
  </si>
  <si>
    <t>HOTEL VEREDAS DO ARAGUAIA EIRELI</t>
  </si>
  <si>
    <t>NFSE 6220</t>
  </si>
  <si>
    <t>NFSE 6161</t>
  </si>
  <si>
    <t>LOCALIZA RENT A CAR</t>
  </si>
  <si>
    <t>FATURA 385768</t>
  </si>
  <si>
    <t>RAD MED ASSESSORIA LTDA</t>
  </si>
  <si>
    <t>NFSE 369</t>
  </si>
  <si>
    <t>NFSE 370</t>
  </si>
  <si>
    <t>10. Informática</t>
  </si>
  <si>
    <t>SD DE MEDEIROS E CIA LTDA ME - SANNET</t>
  </si>
  <si>
    <t>NFSE 23231</t>
  </si>
  <si>
    <t>ATILA BARU SISTEMAS LTDA</t>
  </si>
  <si>
    <t>NFSE 12288</t>
  </si>
  <si>
    <t>SALUX INFORMATIZACAO EM SAUDE</t>
  </si>
  <si>
    <t>NFSE 628</t>
  </si>
  <si>
    <t>TELEVIDA CENTRO ESPECIALIZADO EM TELECARDIO LTDA</t>
  </si>
  <si>
    <t>NFSE 83326</t>
  </si>
  <si>
    <t>NFSE 84208</t>
  </si>
  <si>
    <t>11. TOTAL GLOBAL</t>
  </si>
  <si>
    <t>TOTAL DO REPASSE</t>
  </si>
  <si>
    <t>3º PARC REF MAIO 2020 (20º REPASSE)</t>
  </si>
  <si>
    <t>TED - 104 0794 11433328000118 FMS SMA</t>
  </si>
  <si>
    <t>4º PARC REF MAIO 2020 (20º REPASSE)</t>
  </si>
  <si>
    <t>1º PARC REF JUNHO 2020 (21º REPASSE)</t>
  </si>
  <si>
    <t>PARC REF JUL/2019 E AGO/2019</t>
  </si>
  <si>
    <t>12. SALDO DO MÊS ANTERIOR</t>
  </si>
  <si>
    <t>SALDO CONTA</t>
  </si>
  <si>
    <t>SALDO EM CONTA</t>
  </si>
  <si>
    <t>GOIÂNIA (GO),  30 JUNHO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</si>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</sst>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65" fontId="2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/>
    <xf numFmtId="0" fontId="2" fillId="4" borderId="9" xfId="0" applyFont="1" applyFill="1" applyBorder="1" applyAlignment="1">
      <alignment horizontal="left" vertical="top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0" borderId="11" xfId="0" applyFont="1" applyBorder="1"/>
    <xf numFmtId="0" fontId="2" fillId="0" borderId="9" xfId="0" applyFont="1" applyBorder="1" applyAlignment="1">
      <alignment vertical="top"/>
    </xf>
    <xf numFmtId="16" fontId="2" fillId="4" borderId="10" xfId="0" applyNumberFormat="1" applyFont="1" applyFill="1" applyBorder="1" applyAlignment="1">
      <alignment horizontal="left" vertical="top"/>
    </xf>
    <xf numFmtId="0" fontId="5" fillId="0" borderId="9" xfId="0" applyFont="1" applyBorder="1"/>
    <xf numFmtId="0" fontId="2" fillId="0" borderId="11" xfId="0" applyFont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14" fontId="2" fillId="0" borderId="10" xfId="0" applyNumberFormat="1" applyFont="1" applyBorder="1" applyAlignment="1">
      <alignment horizontal="left" vertical="top"/>
    </xf>
    <xf numFmtId="0" fontId="2" fillId="4" borderId="9" xfId="0" applyFont="1" applyFill="1" applyBorder="1" applyAlignment="1">
      <alignment vertical="top"/>
    </xf>
    <xf numFmtId="164" fontId="2" fillId="4" borderId="10" xfId="0" applyNumberFormat="1" applyFont="1" applyFill="1" applyBorder="1" applyAlignment="1">
      <alignment horizontal="left" vertical="top"/>
    </xf>
    <xf numFmtId="4" fontId="2" fillId="4" borderId="10" xfId="0" applyNumberFormat="1" applyFont="1" applyFill="1" applyBorder="1" applyAlignment="1">
      <alignment horizontal="right" vertical="top"/>
    </xf>
    <xf numFmtId="0" fontId="2" fillId="4" borderId="1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" fontId="2" fillId="4" borderId="11" xfId="0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43" fontId="2" fillId="0" borderId="10" xfId="1" applyFont="1" applyFill="1" applyBorder="1" applyAlignment="1">
      <alignment horizontal="right" vertical="top"/>
    </xf>
    <xf numFmtId="0" fontId="5" fillId="0" borderId="11" xfId="0" applyFont="1" applyBorder="1"/>
    <xf numFmtId="14" fontId="2" fillId="0" borderId="9" xfId="0" applyNumberFormat="1" applyFont="1" applyBorder="1" applyAlignment="1">
      <alignment horizontal="left"/>
    </xf>
    <xf numFmtId="43" fontId="2" fillId="0" borderId="10" xfId="1" applyFont="1" applyBorder="1" applyAlignment="1">
      <alignment horizontal="right" vertical="top"/>
    </xf>
    <xf numFmtId="0" fontId="2" fillId="4" borderId="0" xfId="0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0" xfId="0" applyNumberFormat="1" applyFont="1" applyFill="1" applyBorder="1" applyAlignment="1">
      <alignment horizontal="left" vertical="top"/>
    </xf>
    <xf numFmtId="43" fontId="2" fillId="0" borderId="10" xfId="1" applyFont="1" applyFill="1" applyBorder="1" applyAlignment="1">
      <alignment horizontal="right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43" fontId="5" fillId="0" borderId="10" xfId="1" applyFont="1" applyFill="1" applyBorder="1"/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4" fontId="3" fillId="2" borderId="13" xfId="0" applyNumberFormat="1" applyFont="1" applyFill="1" applyBorder="1" applyAlignment="1">
      <alignment horizontal="right" vertical="top"/>
    </xf>
    <xf numFmtId="164" fontId="2" fillId="2" borderId="13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DECONTAS_HMAA_JAN%20A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020"/>
      <sheetName val="FEV_2020"/>
      <sheetName val="MAR_2020"/>
      <sheetName val="ABR_2020"/>
      <sheetName val="MAI_20"/>
      <sheetName val="JUN_20"/>
      <sheetName val="JUL_20"/>
      <sheetName val="AGO_20"/>
      <sheetName val="SET_20"/>
      <sheetName val="OUT_20"/>
      <sheetName val="NOV_20"/>
      <sheetName val="DEZ_20"/>
    </sheetNames>
    <sheetDataSet>
      <sheetData sheetId="0"/>
      <sheetData sheetId="1"/>
      <sheetData sheetId="2"/>
      <sheetData sheetId="3"/>
      <sheetData sheetId="4">
        <row r="157">
          <cell r="B157">
            <v>724.08000000013271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633F-E22D-43B2-B051-BEF183574790}">
  <dimension ref="A1:H176"/>
  <sheetViews>
    <sheetView tabSelected="1" zoomScaleNormal="100" workbookViewId="0">
      <selection activeCell="E10" sqref="E10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0.21875" style="1" customWidth="1"/>
    <col min="6" max="6" width="0.44140625" style="1" hidden="1" customWidth="1"/>
    <col min="7" max="7" width="8.6640625" style="1"/>
    <col min="8" max="8" width="21.44140625" style="1" customWidth="1"/>
    <col min="9" max="16384" width="8.6640625" style="1"/>
  </cols>
  <sheetData>
    <row r="1" spans="1:8" ht="13.95" customHeight="1" x14ac:dyDescent="0.3">
      <c r="A1" s="6" t="s">
        <v>0</v>
      </c>
      <c r="B1" s="7"/>
      <c r="C1" s="8"/>
      <c r="D1" s="9"/>
      <c r="E1" s="10"/>
      <c r="H1" s="11"/>
    </row>
    <row r="2" spans="1:8" ht="13.95" customHeight="1" x14ac:dyDescent="0.3">
      <c r="A2" s="12" t="s">
        <v>1</v>
      </c>
      <c r="E2" s="13"/>
      <c r="H2" s="11"/>
    </row>
    <row r="3" spans="1:8" ht="13.95" customHeight="1" x14ac:dyDescent="0.3">
      <c r="A3" s="12"/>
      <c r="E3" s="13"/>
      <c r="H3" s="11"/>
    </row>
    <row r="4" spans="1:8" ht="13.95" customHeight="1" x14ac:dyDescent="0.3">
      <c r="A4" s="14" t="s">
        <v>2</v>
      </c>
      <c r="B4" s="15"/>
      <c r="C4" s="15"/>
      <c r="D4" s="15"/>
      <c r="E4" s="16"/>
      <c r="H4" s="11"/>
    </row>
    <row r="5" spans="1:8" ht="13.95" customHeight="1" thickBot="1" x14ac:dyDescent="0.35">
      <c r="A5" s="12"/>
      <c r="B5" s="100"/>
      <c r="C5" s="101"/>
      <c r="D5" s="102"/>
      <c r="E5" s="13"/>
      <c r="H5" s="11"/>
    </row>
    <row r="6" spans="1:8" ht="13.95" customHeight="1" x14ac:dyDescent="0.3">
      <c r="A6" s="118" t="s">
        <v>3</v>
      </c>
      <c r="B6" s="119" t="s">
        <v>4</v>
      </c>
      <c r="C6" s="120" t="s">
        <v>5</v>
      </c>
      <c r="D6" s="121" t="s">
        <v>6</v>
      </c>
      <c r="E6" s="122" t="s">
        <v>7</v>
      </c>
      <c r="H6" s="11"/>
    </row>
    <row r="7" spans="1:8" ht="13.95" customHeight="1" x14ac:dyDescent="0.3">
      <c r="A7" s="123" t="s">
        <v>8</v>
      </c>
      <c r="B7" s="108">
        <f>SUM(B8,B12,B26)</f>
        <v>233919.52</v>
      </c>
      <c r="C7" s="107"/>
      <c r="D7" s="109"/>
      <c r="E7" s="124"/>
      <c r="H7" s="11"/>
    </row>
    <row r="8" spans="1:8" ht="13.95" customHeight="1" x14ac:dyDescent="0.3">
      <c r="A8" s="50" t="s">
        <v>9</v>
      </c>
      <c r="B8" s="24">
        <f>SUM(B9:B11)</f>
        <v>85457.15</v>
      </c>
      <c r="C8" s="51"/>
      <c r="D8" s="52"/>
      <c r="E8" s="53"/>
      <c r="H8" s="11"/>
    </row>
    <row r="9" spans="1:8" ht="13.95" customHeight="1" x14ac:dyDescent="0.3">
      <c r="A9" s="17" t="s">
        <v>10</v>
      </c>
      <c r="B9" s="18">
        <v>79825.17</v>
      </c>
      <c r="C9" s="19">
        <v>44001</v>
      </c>
      <c r="D9" s="20" t="s">
        <v>11</v>
      </c>
      <c r="E9" s="21" t="s">
        <v>10</v>
      </c>
      <c r="H9" s="11"/>
    </row>
    <row r="10" spans="1:8" ht="13.95" customHeight="1" x14ac:dyDescent="0.3">
      <c r="A10" s="17" t="s">
        <v>12</v>
      </c>
      <c r="B10" s="18">
        <v>5631.98</v>
      </c>
      <c r="C10" s="19">
        <v>43983</v>
      </c>
      <c r="D10" s="20" t="s">
        <v>13</v>
      </c>
      <c r="E10" s="21" t="s">
        <v>12</v>
      </c>
      <c r="H10" s="11"/>
    </row>
    <row r="11" spans="1:8" ht="13.95" customHeight="1" x14ac:dyDescent="0.3">
      <c r="A11" s="17"/>
      <c r="B11" s="22"/>
      <c r="C11" s="19"/>
      <c r="D11" s="20"/>
      <c r="E11" s="21"/>
      <c r="H11" s="11"/>
    </row>
    <row r="12" spans="1:8" ht="13.95" customHeight="1" x14ac:dyDescent="0.3">
      <c r="A12" s="23" t="s">
        <v>14</v>
      </c>
      <c r="B12" s="24">
        <f>SUM(B13:B25)</f>
        <v>107291.54999999999</v>
      </c>
      <c r="C12" s="25"/>
      <c r="D12" s="26"/>
      <c r="E12" s="27"/>
      <c r="H12" s="11"/>
    </row>
    <row r="13" spans="1:8" ht="13.95" customHeight="1" x14ac:dyDescent="0.3">
      <c r="A13" s="28" t="s">
        <v>15</v>
      </c>
      <c r="B13" s="29">
        <v>14400</v>
      </c>
      <c r="C13" s="30">
        <v>44001</v>
      </c>
      <c r="D13" s="31" t="s">
        <v>16</v>
      </c>
      <c r="E13" s="32" t="s">
        <v>17</v>
      </c>
      <c r="H13" s="11"/>
    </row>
    <row r="14" spans="1:8" ht="13.95" customHeight="1" x14ac:dyDescent="0.3">
      <c r="A14" s="33" t="s">
        <v>18</v>
      </c>
      <c r="B14" s="29">
        <v>3037.69</v>
      </c>
      <c r="C14" s="30">
        <v>44001</v>
      </c>
      <c r="D14" s="31" t="s">
        <v>16</v>
      </c>
      <c r="E14" s="32" t="s">
        <v>19</v>
      </c>
      <c r="H14" s="11"/>
    </row>
    <row r="15" spans="1:8" ht="13.95" customHeight="1" x14ac:dyDescent="0.3">
      <c r="A15" s="34" t="s">
        <v>20</v>
      </c>
      <c r="B15" s="29">
        <v>1830.07</v>
      </c>
      <c r="C15" s="30">
        <v>44001</v>
      </c>
      <c r="D15" s="31" t="s">
        <v>16</v>
      </c>
      <c r="E15" s="32" t="s">
        <v>21</v>
      </c>
      <c r="H15" s="11"/>
    </row>
    <row r="16" spans="1:8" ht="13.95" customHeight="1" x14ac:dyDescent="0.3">
      <c r="A16" s="28" t="s">
        <v>22</v>
      </c>
      <c r="B16" s="29">
        <v>900</v>
      </c>
      <c r="C16" s="30">
        <v>44001</v>
      </c>
      <c r="D16" s="31" t="s">
        <v>13</v>
      </c>
      <c r="E16" s="32" t="s">
        <v>23</v>
      </c>
      <c r="H16" s="11"/>
    </row>
    <row r="17" spans="1:8" ht="13.95" customHeight="1" x14ac:dyDescent="0.3">
      <c r="A17" s="28" t="s">
        <v>24</v>
      </c>
      <c r="B17" s="29">
        <v>4365</v>
      </c>
      <c r="C17" s="30">
        <v>44001</v>
      </c>
      <c r="D17" s="31" t="s">
        <v>25</v>
      </c>
      <c r="E17" s="32" t="s">
        <v>26</v>
      </c>
      <c r="H17" s="11"/>
    </row>
    <row r="18" spans="1:8" ht="13.95" customHeight="1" x14ac:dyDescent="0.3">
      <c r="A18" s="28" t="s">
        <v>27</v>
      </c>
      <c r="B18" s="29">
        <v>11348.28</v>
      </c>
      <c r="C18" s="30">
        <v>44001</v>
      </c>
      <c r="D18" s="31" t="s">
        <v>13</v>
      </c>
      <c r="E18" s="32" t="s">
        <v>28</v>
      </c>
      <c r="H18" s="11"/>
    </row>
    <row r="19" spans="1:8" ht="13.95" customHeight="1" x14ac:dyDescent="0.3">
      <c r="A19" s="34" t="s">
        <v>29</v>
      </c>
      <c r="B19" s="29">
        <v>7200</v>
      </c>
      <c r="C19" s="30">
        <v>44001</v>
      </c>
      <c r="D19" s="31" t="s">
        <v>13</v>
      </c>
      <c r="E19" s="32" t="s">
        <v>30</v>
      </c>
      <c r="H19" s="11"/>
    </row>
    <row r="20" spans="1:8" ht="13.95" customHeight="1" x14ac:dyDescent="0.3">
      <c r="A20" s="33" t="s">
        <v>31</v>
      </c>
      <c r="B20" s="29">
        <v>9854.25</v>
      </c>
      <c r="C20" s="30">
        <v>44004</v>
      </c>
      <c r="D20" s="31" t="s">
        <v>13</v>
      </c>
      <c r="E20" s="32" t="s">
        <v>32</v>
      </c>
      <c r="H20" s="11"/>
    </row>
    <row r="21" spans="1:8" ht="13.95" customHeight="1" x14ac:dyDescent="0.3">
      <c r="A21" s="33" t="s">
        <v>31</v>
      </c>
      <c r="B21" s="35">
        <v>37962.33</v>
      </c>
      <c r="C21" s="36">
        <v>44004</v>
      </c>
      <c r="D21" s="37" t="s">
        <v>13</v>
      </c>
      <c r="E21" s="38" t="s">
        <v>33</v>
      </c>
      <c r="H21" s="11"/>
    </row>
    <row r="22" spans="1:8" ht="13.95" customHeight="1" x14ac:dyDescent="0.3">
      <c r="A22" s="33" t="s">
        <v>34</v>
      </c>
      <c r="B22" s="29">
        <v>6041.53</v>
      </c>
      <c r="C22" s="30">
        <v>44005</v>
      </c>
      <c r="D22" s="31" t="s">
        <v>13</v>
      </c>
      <c r="E22" s="32" t="s">
        <v>35</v>
      </c>
      <c r="H22" s="11"/>
    </row>
    <row r="23" spans="1:8" ht="13.95" customHeight="1" x14ac:dyDescent="0.3">
      <c r="A23" s="34" t="s">
        <v>20</v>
      </c>
      <c r="B23" s="29">
        <v>2252.4</v>
      </c>
      <c r="C23" s="30">
        <v>44008</v>
      </c>
      <c r="D23" s="31" t="s">
        <v>13</v>
      </c>
      <c r="E23" s="32" t="s">
        <v>36</v>
      </c>
      <c r="H23" s="11"/>
    </row>
    <row r="24" spans="1:8" ht="13.95" customHeight="1" x14ac:dyDescent="0.3">
      <c r="A24" s="34" t="s">
        <v>37</v>
      </c>
      <c r="B24" s="29">
        <v>8100</v>
      </c>
      <c r="C24" s="30">
        <v>44008</v>
      </c>
      <c r="D24" s="31" t="s">
        <v>16</v>
      </c>
      <c r="E24" s="32" t="s">
        <v>38</v>
      </c>
      <c r="H24" s="11"/>
    </row>
    <row r="25" spans="1:8" ht="13.95" customHeight="1" x14ac:dyDescent="0.3">
      <c r="A25" s="34"/>
      <c r="B25" s="39"/>
      <c r="C25" s="40"/>
      <c r="D25" s="41"/>
      <c r="E25" s="42"/>
      <c r="H25" s="11"/>
    </row>
    <row r="26" spans="1:8" ht="13.95" customHeight="1" x14ac:dyDescent="0.3">
      <c r="A26" s="23" t="s">
        <v>39</v>
      </c>
      <c r="B26" s="24">
        <f>SUM(B27:B32)</f>
        <v>41170.82</v>
      </c>
      <c r="C26" s="25"/>
      <c r="D26" s="26"/>
      <c r="E26" s="27"/>
      <c r="H26" s="11"/>
    </row>
    <row r="27" spans="1:8" ht="13.95" customHeight="1" x14ac:dyDescent="0.3">
      <c r="A27" s="33" t="s">
        <v>40</v>
      </c>
      <c r="B27" s="29">
        <v>839.49</v>
      </c>
      <c r="C27" s="19">
        <v>44001</v>
      </c>
      <c r="D27" s="20" t="s">
        <v>41</v>
      </c>
      <c r="E27" s="43" t="s">
        <v>40</v>
      </c>
      <c r="H27" s="11"/>
    </row>
    <row r="28" spans="1:8" ht="13.95" customHeight="1" x14ac:dyDescent="0.3">
      <c r="A28" s="33" t="s">
        <v>42</v>
      </c>
      <c r="B28" s="29">
        <v>1747.04</v>
      </c>
      <c r="C28" s="19">
        <v>44001</v>
      </c>
      <c r="D28" s="20" t="s">
        <v>41</v>
      </c>
      <c r="E28" s="43" t="s">
        <v>42</v>
      </c>
      <c r="H28" s="11"/>
    </row>
    <row r="29" spans="1:8" ht="13.95" customHeight="1" x14ac:dyDescent="0.3">
      <c r="A29" s="33" t="s">
        <v>43</v>
      </c>
      <c r="B29" s="29">
        <v>30314.95</v>
      </c>
      <c r="C29" s="19">
        <v>44001</v>
      </c>
      <c r="D29" s="20" t="s">
        <v>44</v>
      </c>
      <c r="E29" s="43" t="s">
        <v>43</v>
      </c>
      <c r="H29" s="11"/>
    </row>
    <row r="30" spans="1:8" ht="13.95" customHeight="1" x14ac:dyDescent="0.3">
      <c r="A30" s="33" t="s">
        <v>45</v>
      </c>
      <c r="B30" s="29">
        <v>6901.45</v>
      </c>
      <c r="C30" s="19">
        <v>44004</v>
      </c>
      <c r="D30" s="20" t="s">
        <v>44</v>
      </c>
      <c r="E30" s="43" t="s">
        <v>45</v>
      </c>
      <c r="H30" s="11"/>
    </row>
    <row r="31" spans="1:8" ht="13.95" customHeight="1" x14ac:dyDescent="0.3">
      <c r="A31" s="33" t="s">
        <v>46</v>
      </c>
      <c r="B31" s="29">
        <v>1367.89</v>
      </c>
      <c r="C31" s="19">
        <v>43984</v>
      </c>
      <c r="D31" s="20" t="s">
        <v>44</v>
      </c>
      <c r="E31" s="43" t="s">
        <v>46</v>
      </c>
      <c r="H31" s="11"/>
    </row>
    <row r="32" spans="1:8" ht="13.95" customHeight="1" x14ac:dyDescent="0.3">
      <c r="A32" s="33"/>
      <c r="B32" s="29"/>
      <c r="C32" s="19"/>
      <c r="D32" s="20"/>
      <c r="E32" s="21"/>
      <c r="H32" s="11"/>
    </row>
    <row r="33" spans="1:8" ht="13.95" customHeight="1" x14ac:dyDescent="0.3">
      <c r="A33" s="125" t="s">
        <v>47</v>
      </c>
      <c r="B33" s="108">
        <f>SUM(B34,B54,B58)</f>
        <v>21766.010000000002</v>
      </c>
      <c r="C33" s="111"/>
      <c r="D33" s="110"/>
      <c r="E33" s="126"/>
      <c r="H33" s="11"/>
    </row>
    <row r="34" spans="1:8" ht="13.95" customHeight="1" x14ac:dyDescent="0.3">
      <c r="A34" s="50" t="s">
        <v>48</v>
      </c>
      <c r="B34" s="24">
        <f>SUM(B35:B53)</f>
        <v>20970.810000000001</v>
      </c>
      <c r="C34" s="51"/>
      <c r="D34" s="52"/>
      <c r="E34" s="53"/>
      <c r="H34" s="11"/>
    </row>
    <row r="35" spans="1:8" ht="13.95" customHeight="1" x14ac:dyDescent="0.3">
      <c r="A35" s="44" t="s">
        <v>49</v>
      </c>
      <c r="B35" s="29">
        <v>579.6</v>
      </c>
      <c r="C35" s="36">
        <v>43984</v>
      </c>
      <c r="D35" s="45" t="s">
        <v>16</v>
      </c>
      <c r="E35" s="38" t="s">
        <v>50</v>
      </c>
      <c r="H35" s="11"/>
    </row>
    <row r="36" spans="1:8" ht="13.95" customHeight="1" x14ac:dyDescent="0.3">
      <c r="A36" s="44" t="s">
        <v>51</v>
      </c>
      <c r="B36" s="29">
        <v>446</v>
      </c>
      <c r="C36" s="36">
        <v>43986</v>
      </c>
      <c r="D36" s="37" t="s">
        <v>16</v>
      </c>
      <c r="E36" s="38" t="s">
        <v>52</v>
      </c>
      <c r="H36" s="11"/>
    </row>
    <row r="37" spans="1:8" ht="13.95" customHeight="1" x14ac:dyDescent="0.3">
      <c r="A37" s="44" t="s">
        <v>53</v>
      </c>
      <c r="B37" s="29">
        <v>555</v>
      </c>
      <c r="C37" s="36">
        <v>43987</v>
      </c>
      <c r="D37" s="37" t="s">
        <v>13</v>
      </c>
      <c r="E37" s="38" t="s">
        <v>54</v>
      </c>
      <c r="H37" s="11"/>
    </row>
    <row r="38" spans="1:8" ht="13.95" customHeight="1" x14ac:dyDescent="0.3">
      <c r="A38" s="44" t="s">
        <v>55</v>
      </c>
      <c r="B38" s="29">
        <v>2000</v>
      </c>
      <c r="C38" s="36">
        <v>44001</v>
      </c>
      <c r="D38" s="37" t="s">
        <v>16</v>
      </c>
      <c r="E38" s="38" t="s">
        <v>56</v>
      </c>
      <c r="H38" s="11"/>
    </row>
    <row r="39" spans="1:8" ht="13.95" customHeight="1" x14ac:dyDescent="0.3">
      <c r="A39" s="46" t="s">
        <v>57</v>
      </c>
      <c r="B39" s="29">
        <v>820.1</v>
      </c>
      <c r="C39" s="36">
        <v>44004</v>
      </c>
      <c r="D39" s="37" t="s">
        <v>16</v>
      </c>
      <c r="E39" s="38" t="s">
        <v>58</v>
      </c>
      <c r="H39" s="11"/>
    </row>
    <row r="40" spans="1:8" ht="13.95" customHeight="1" x14ac:dyDescent="0.3">
      <c r="A40" s="44" t="s">
        <v>59</v>
      </c>
      <c r="B40" s="29">
        <v>1228.68</v>
      </c>
      <c r="C40" s="36">
        <v>44004</v>
      </c>
      <c r="D40" s="37" t="s">
        <v>13</v>
      </c>
      <c r="E40" s="38" t="s">
        <v>60</v>
      </c>
      <c r="H40" s="11"/>
    </row>
    <row r="41" spans="1:8" ht="13.95" customHeight="1" x14ac:dyDescent="0.3">
      <c r="A41" s="44" t="s">
        <v>61</v>
      </c>
      <c r="B41" s="29">
        <v>94.95</v>
      </c>
      <c r="C41" s="36">
        <v>44004</v>
      </c>
      <c r="D41" s="37" t="s">
        <v>62</v>
      </c>
      <c r="E41" s="38" t="s">
        <v>63</v>
      </c>
      <c r="H41" s="11"/>
    </row>
    <row r="42" spans="1:8" ht="13.95" customHeight="1" x14ac:dyDescent="0.3">
      <c r="A42" s="33" t="s">
        <v>64</v>
      </c>
      <c r="B42" s="29">
        <v>413.85</v>
      </c>
      <c r="C42" s="36">
        <v>44004</v>
      </c>
      <c r="D42" s="37" t="s">
        <v>62</v>
      </c>
      <c r="E42" s="38" t="s">
        <v>65</v>
      </c>
      <c r="H42" s="11"/>
    </row>
    <row r="43" spans="1:8" ht="13.95" customHeight="1" x14ac:dyDescent="0.3">
      <c r="A43" s="33" t="s">
        <v>66</v>
      </c>
      <c r="B43" s="29">
        <v>2012.02</v>
      </c>
      <c r="C43" s="36">
        <v>44004</v>
      </c>
      <c r="D43" s="37" t="s">
        <v>13</v>
      </c>
      <c r="E43" s="38" t="s">
        <v>67</v>
      </c>
      <c r="H43" s="11"/>
    </row>
    <row r="44" spans="1:8" ht="13.95" customHeight="1" x14ac:dyDescent="0.3">
      <c r="A44" s="33" t="s">
        <v>68</v>
      </c>
      <c r="B44" s="29">
        <v>1250</v>
      </c>
      <c r="C44" s="36">
        <v>44005</v>
      </c>
      <c r="D44" s="37" t="s">
        <v>16</v>
      </c>
      <c r="E44" s="38" t="s">
        <v>69</v>
      </c>
      <c r="H44" s="11"/>
    </row>
    <row r="45" spans="1:8" ht="13.95" customHeight="1" x14ac:dyDescent="0.3">
      <c r="A45" s="33" t="s">
        <v>70</v>
      </c>
      <c r="B45" s="29">
        <v>1105.2</v>
      </c>
      <c r="C45" s="36">
        <v>44005</v>
      </c>
      <c r="D45" s="37" t="s">
        <v>16</v>
      </c>
      <c r="E45" s="38" t="s">
        <v>71</v>
      </c>
      <c r="H45" s="11"/>
    </row>
    <row r="46" spans="1:8" ht="13.95" customHeight="1" x14ac:dyDescent="0.3">
      <c r="A46" s="33" t="s">
        <v>72</v>
      </c>
      <c r="B46" s="29">
        <v>872.8</v>
      </c>
      <c r="C46" s="36">
        <v>44005</v>
      </c>
      <c r="D46" s="37" t="s">
        <v>16</v>
      </c>
      <c r="E46" s="38" t="s">
        <v>73</v>
      </c>
      <c r="H46" s="11"/>
    </row>
    <row r="47" spans="1:8" ht="13.95" customHeight="1" x14ac:dyDescent="0.3">
      <c r="A47" s="33" t="s">
        <v>74</v>
      </c>
      <c r="B47" s="29">
        <v>204</v>
      </c>
      <c r="C47" s="36">
        <v>44005</v>
      </c>
      <c r="D47" s="37" t="s">
        <v>13</v>
      </c>
      <c r="E47" s="38" t="s">
        <v>75</v>
      </c>
      <c r="H47" s="11"/>
    </row>
    <row r="48" spans="1:8" ht="13.95" customHeight="1" x14ac:dyDescent="0.3">
      <c r="A48" s="33" t="s">
        <v>74</v>
      </c>
      <c r="B48" s="29">
        <v>1698.08</v>
      </c>
      <c r="C48" s="36">
        <v>44005</v>
      </c>
      <c r="D48" s="37" t="s">
        <v>13</v>
      </c>
      <c r="E48" s="38" t="s">
        <v>76</v>
      </c>
      <c r="H48" s="11"/>
    </row>
    <row r="49" spans="1:8" ht="13.95" customHeight="1" x14ac:dyDescent="0.3">
      <c r="A49" s="33" t="s">
        <v>74</v>
      </c>
      <c r="B49" s="29">
        <v>4423.33</v>
      </c>
      <c r="C49" s="36">
        <v>44005</v>
      </c>
      <c r="D49" s="37" t="s">
        <v>13</v>
      </c>
      <c r="E49" s="47" t="s">
        <v>77</v>
      </c>
      <c r="H49" s="11"/>
    </row>
    <row r="50" spans="1:8" ht="13.95" customHeight="1" x14ac:dyDescent="0.3">
      <c r="A50" s="33" t="s">
        <v>74</v>
      </c>
      <c r="B50" s="29">
        <v>204</v>
      </c>
      <c r="C50" s="36">
        <v>44006</v>
      </c>
      <c r="D50" s="37" t="s">
        <v>13</v>
      </c>
      <c r="E50" s="47" t="s">
        <v>78</v>
      </c>
      <c r="H50" s="11"/>
    </row>
    <row r="51" spans="1:8" ht="13.95" customHeight="1" x14ac:dyDescent="0.3">
      <c r="A51" s="33" t="s">
        <v>79</v>
      </c>
      <c r="B51" s="29">
        <v>1513.3</v>
      </c>
      <c r="C51" s="36">
        <v>44006</v>
      </c>
      <c r="D51" s="37" t="s">
        <v>13</v>
      </c>
      <c r="E51" s="47" t="s">
        <v>80</v>
      </c>
      <c r="H51" s="11"/>
    </row>
    <row r="52" spans="1:8" ht="13.95" customHeight="1" x14ac:dyDescent="0.3">
      <c r="A52" s="33" t="s">
        <v>81</v>
      </c>
      <c r="B52" s="29">
        <v>1549.9</v>
      </c>
      <c r="C52" s="36">
        <v>44011</v>
      </c>
      <c r="D52" s="37" t="s">
        <v>16</v>
      </c>
      <c r="E52" s="47" t="s">
        <v>82</v>
      </c>
      <c r="H52" s="11"/>
    </row>
    <row r="53" spans="1:8" ht="13.95" customHeight="1" x14ac:dyDescent="0.3">
      <c r="A53" s="48"/>
      <c r="B53" s="49"/>
      <c r="C53" s="40"/>
      <c r="D53" s="41"/>
      <c r="E53" s="42"/>
      <c r="H53" s="11"/>
    </row>
    <row r="54" spans="1:8" ht="13.95" customHeight="1" x14ac:dyDescent="0.3">
      <c r="A54" s="50" t="s">
        <v>83</v>
      </c>
      <c r="B54" s="24">
        <f>SUM(B55:B56)</f>
        <v>795.2</v>
      </c>
      <c r="C54" s="51"/>
      <c r="D54" s="52"/>
      <c r="E54" s="53"/>
      <c r="H54" s="11"/>
    </row>
    <row r="55" spans="1:8" ht="13.95" customHeight="1" x14ac:dyDescent="0.3">
      <c r="A55" s="44" t="s">
        <v>84</v>
      </c>
      <c r="B55" s="29">
        <v>380</v>
      </c>
      <c r="C55" s="54">
        <v>44005</v>
      </c>
      <c r="D55" s="55" t="s">
        <v>13</v>
      </c>
      <c r="E55" s="47" t="s">
        <v>85</v>
      </c>
      <c r="H55" s="11"/>
    </row>
    <row r="56" spans="1:8" ht="13.95" customHeight="1" x14ac:dyDescent="0.3">
      <c r="A56" s="44" t="s">
        <v>86</v>
      </c>
      <c r="B56" s="29">
        <v>415.2</v>
      </c>
      <c r="C56" s="54">
        <v>44006</v>
      </c>
      <c r="D56" s="55" t="s">
        <v>16</v>
      </c>
      <c r="E56" s="47" t="s">
        <v>87</v>
      </c>
      <c r="H56" s="11"/>
    </row>
    <row r="57" spans="1:8" ht="13.95" customHeight="1" x14ac:dyDescent="0.3">
      <c r="A57" s="44"/>
      <c r="B57" s="29"/>
      <c r="C57" s="54"/>
      <c r="D57" s="56"/>
      <c r="E57" s="47"/>
      <c r="H57" s="11"/>
    </row>
    <row r="58" spans="1:8" ht="13.95" customHeight="1" x14ac:dyDescent="0.3">
      <c r="A58" s="50" t="s">
        <v>88</v>
      </c>
      <c r="B58" s="24">
        <f>SUM(B59:B60)</f>
        <v>0</v>
      </c>
      <c r="C58" s="51"/>
      <c r="D58" s="52"/>
      <c r="E58" s="53"/>
      <c r="H58" s="11"/>
    </row>
    <row r="59" spans="1:8" ht="13.95" customHeight="1" x14ac:dyDescent="0.3">
      <c r="A59" s="44" t="s">
        <v>89</v>
      </c>
      <c r="B59" s="29"/>
      <c r="C59" s="54"/>
      <c r="D59" s="55"/>
      <c r="E59" s="47"/>
      <c r="H59" s="11"/>
    </row>
    <row r="60" spans="1:8" ht="13.95" customHeight="1" x14ac:dyDescent="0.3">
      <c r="A60" s="65"/>
      <c r="B60" s="59"/>
      <c r="C60" s="36"/>
      <c r="D60" s="37"/>
      <c r="E60" s="38"/>
      <c r="H60" s="11"/>
    </row>
    <row r="61" spans="1:8" ht="13.95" customHeight="1" x14ac:dyDescent="0.3">
      <c r="A61" s="123" t="s">
        <v>90</v>
      </c>
      <c r="B61" s="108">
        <f>SUM(B62,B65,B85,B89,,B92,B95,B100,B106)</f>
        <v>30678.27</v>
      </c>
      <c r="C61" s="107"/>
      <c r="D61" s="109"/>
      <c r="E61" s="124"/>
      <c r="H61" s="11"/>
    </row>
    <row r="62" spans="1:8" ht="13.95" customHeight="1" x14ac:dyDescent="0.3">
      <c r="A62" s="50" t="s">
        <v>91</v>
      </c>
      <c r="B62" s="24">
        <f>SUM(B63:B64)</f>
        <v>724.13</v>
      </c>
      <c r="C62" s="51"/>
      <c r="D62" s="52"/>
      <c r="E62" s="53"/>
      <c r="H62" s="11"/>
    </row>
    <row r="63" spans="1:8" ht="13.95" customHeight="1" x14ac:dyDescent="0.3">
      <c r="A63" s="57" t="s">
        <v>92</v>
      </c>
      <c r="B63" s="29">
        <v>724.13</v>
      </c>
      <c r="C63" s="36">
        <v>44006</v>
      </c>
      <c r="D63" s="58" t="s">
        <v>13</v>
      </c>
      <c r="E63" s="38" t="s">
        <v>93</v>
      </c>
      <c r="H63" s="11"/>
    </row>
    <row r="64" spans="1:8" ht="13.95" customHeight="1" x14ac:dyDescent="0.3">
      <c r="A64" s="57"/>
      <c r="B64" s="59"/>
      <c r="C64" s="36"/>
      <c r="D64" s="37"/>
      <c r="E64" s="38"/>
      <c r="H64" s="11"/>
    </row>
    <row r="65" spans="1:8" ht="13.95" customHeight="1" x14ac:dyDescent="0.3">
      <c r="A65" s="50" t="s">
        <v>94</v>
      </c>
      <c r="B65" s="24">
        <f>SUM(B66:B84)</f>
        <v>12879.890000000001</v>
      </c>
      <c r="C65" s="51"/>
      <c r="D65" s="52"/>
      <c r="E65" s="53"/>
      <c r="H65" s="11"/>
    </row>
    <row r="66" spans="1:8" ht="13.95" customHeight="1" x14ac:dyDescent="0.3">
      <c r="A66" s="57" t="s">
        <v>95</v>
      </c>
      <c r="B66" s="29">
        <v>153.02000000000001</v>
      </c>
      <c r="C66" s="36">
        <v>43985</v>
      </c>
      <c r="D66" s="58" t="s">
        <v>16</v>
      </c>
      <c r="E66" s="60" t="s">
        <v>96</v>
      </c>
      <c r="H66" s="11"/>
    </row>
    <row r="67" spans="1:8" ht="13.95" customHeight="1" x14ac:dyDescent="0.3">
      <c r="A67" s="57" t="s">
        <v>97</v>
      </c>
      <c r="B67" s="29">
        <v>260</v>
      </c>
      <c r="C67" s="36">
        <v>43985</v>
      </c>
      <c r="D67" s="58" t="s">
        <v>13</v>
      </c>
      <c r="E67" s="38" t="s">
        <v>98</v>
      </c>
      <c r="H67" s="11"/>
    </row>
    <row r="68" spans="1:8" ht="13.95" customHeight="1" x14ac:dyDescent="0.3">
      <c r="A68" s="46" t="s">
        <v>95</v>
      </c>
      <c r="B68" s="29">
        <v>257.05</v>
      </c>
      <c r="C68" s="36">
        <v>43987</v>
      </c>
      <c r="D68" s="58" t="s">
        <v>16</v>
      </c>
      <c r="E68" s="38" t="s">
        <v>99</v>
      </c>
      <c r="H68" s="11"/>
    </row>
    <row r="69" spans="1:8" ht="13.95" customHeight="1" x14ac:dyDescent="0.3">
      <c r="A69" s="57" t="s">
        <v>97</v>
      </c>
      <c r="B69" s="29">
        <v>360</v>
      </c>
      <c r="C69" s="36">
        <v>43987</v>
      </c>
      <c r="D69" s="58" t="s">
        <v>13</v>
      </c>
      <c r="E69" s="38" t="s">
        <v>100</v>
      </c>
      <c r="H69" s="11"/>
    </row>
    <row r="70" spans="1:8" ht="13.95" customHeight="1" x14ac:dyDescent="0.3">
      <c r="A70" s="57" t="s">
        <v>101</v>
      </c>
      <c r="B70" s="29">
        <v>359.05</v>
      </c>
      <c r="C70" s="36">
        <v>43987</v>
      </c>
      <c r="D70" s="58" t="s">
        <v>13</v>
      </c>
      <c r="E70" s="38" t="s">
        <v>102</v>
      </c>
      <c r="H70" s="11"/>
    </row>
    <row r="71" spans="1:8" ht="13.95" customHeight="1" x14ac:dyDescent="0.3">
      <c r="A71" s="57" t="s">
        <v>92</v>
      </c>
      <c r="B71" s="29">
        <v>1383.01</v>
      </c>
      <c r="C71" s="36">
        <v>43991</v>
      </c>
      <c r="D71" s="58" t="s">
        <v>16</v>
      </c>
      <c r="E71" s="60" t="s">
        <v>103</v>
      </c>
      <c r="H71" s="11"/>
    </row>
    <row r="72" spans="1:8" s="61" customFormat="1" ht="13.95" customHeight="1" x14ac:dyDescent="0.3">
      <c r="A72" s="57" t="s">
        <v>92</v>
      </c>
      <c r="B72" s="29">
        <v>833.05</v>
      </c>
      <c r="C72" s="36">
        <v>43991</v>
      </c>
      <c r="D72" s="58" t="s">
        <v>16</v>
      </c>
      <c r="E72" s="60" t="s">
        <v>104</v>
      </c>
      <c r="H72" s="62"/>
    </row>
    <row r="73" spans="1:8" s="61" customFormat="1" ht="13.95" customHeight="1" x14ac:dyDescent="0.3">
      <c r="A73" s="57" t="s">
        <v>95</v>
      </c>
      <c r="B73" s="29">
        <v>243.22</v>
      </c>
      <c r="C73" s="36">
        <v>43994</v>
      </c>
      <c r="D73" s="58" t="s">
        <v>16</v>
      </c>
      <c r="E73" s="60" t="s">
        <v>105</v>
      </c>
      <c r="H73" s="62"/>
    </row>
    <row r="74" spans="1:8" s="61" customFormat="1" ht="13.95" customHeight="1" x14ac:dyDescent="0.3">
      <c r="A74" s="57" t="s">
        <v>101</v>
      </c>
      <c r="B74" s="29">
        <v>348.82</v>
      </c>
      <c r="C74" s="36">
        <v>43994</v>
      </c>
      <c r="D74" s="58" t="s">
        <v>13</v>
      </c>
      <c r="E74" s="60" t="s">
        <v>106</v>
      </c>
      <c r="H74" s="62"/>
    </row>
    <row r="75" spans="1:8" s="61" customFormat="1" ht="13.95" customHeight="1" x14ac:dyDescent="0.3">
      <c r="A75" s="57" t="s">
        <v>95</v>
      </c>
      <c r="B75" s="29">
        <v>257.42</v>
      </c>
      <c r="C75" s="36">
        <v>44001</v>
      </c>
      <c r="D75" s="58" t="s">
        <v>16</v>
      </c>
      <c r="E75" s="60" t="s">
        <v>107</v>
      </c>
      <c r="H75" s="62"/>
    </row>
    <row r="76" spans="1:8" s="61" customFormat="1" ht="13.95" customHeight="1" x14ac:dyDescent="0.3">
      <c r="A76" s="57" t="s">
        <v>101</v>
      </c>
      <c r="B76" s="29">
        <v>344.68</v>
      </c>
      <c r="C76" s="36">
        <v>44001</v>
      </c>
      <c r="D76" s="58" t="s">
        <v>13</v>
      </c>
      <c r="E76" s="60" t="s">
        <v>108</v>
      </c>
      <c r="H76" s="62"/>
    </row>
    <row r="77" spans="1:8" s="61" customFormat="1" ht="13.95" customHeight="1" x14ac:dyDescent="0.3">
      <c r="A77" s="57" t="s">
        <v>92</v>
      </c>
      <c r="B77" s="29">
        <v>1260.1099999999999</v>
      </c>
      <c r="C77" s="36">
        <v>44006</v>
      </c>
      <c r="D77" s="58" t="s">
        <v>13</v>
      </c>
      <c r="E77" s="60" t="s">
        <v>109</v>
      </c>
      <c r="H77" s="62"/>
    </row>
    <row r="78" spans="1:8" s="61" customFormat="1" ht="13.95" customHeight="1" x14ac:dyDescent="0.3">
      <c r="A78" s="57" t="s">
        <v>95</v>
      </c>
      <c r="B78" s="29">
        <v>294.74</v>
      </c>
      <c r="C78" s="36">
        <v>44008</v>
      </c>
      <c r="D78" s="58" t="s">
        <v>16</v>
      </c>
      <c r="E78" s="60" t="s">
        <v>110</v>
      </c>
      <c r="H78" s="62"/>
    </row>
    <row r="79" spans="1:8" s="61" customFormat="1" ht="13.95" customHeight="1" x14ac:dyDescent="0.3">
      <c r="A79" s="57" t="s">
        <v>111</v>
      </c>
      <c r="B79" s="29">
        <v>930</v>
      </c>
      <c r="C79" s="36">
        <v>44008</v>
      </c>
      <c r="D79" s="58" t="s">
        <v>16</v>
      </c>
      <c r="E79" s="60" t="s">
        <v>112</v>
      </c>
      <c r="H79" s="62"/>
    </row>
    <row r="80" spans="1:8" s="61" customFormat="1" ht="13.95" customHeight="1" x14ac:dyDescent="0.3">
      <c r="A80" s="57" t="s">
        <v>111</v>
      </c>
      <c r="B80" s="29">
        <v>1165.2</v>
      </c>
      <c r="C80" s="36">
        <v>44008</v>
      </c>
      <c r="D80" s="58" t="s">
        <v>16</v>
      </c>
      <c r="E80" s="60" t="s">
        <v>113</v>
      </c>
      <c r="H80" s="62"/>
    </row>
    <row r="81" spans="1:8" s="61" customFormat="1" ht="13.95" customHeight="1" x14ac:dyDescent="0.3">
      <c r="A81" s="57" t="s">
        <v>114</v>
      </c>
      <c r="B81" s="29">
        <v>1889.1</v>
      </c>
      <c r="C81" s="36">
        <v>44008</v>
      </c>
      <c r="D81" s="58" t="s">
        <v>16</v>
      </c>
      <c r="E81" s="60" t="s">
        <v>115</v>
      </c>
      <c r="H81" s="62"/>
    </row>
    <row r="82" spans="1:8" s="61" customFormat="1" ht="13.95" customHeight="1" x14ac:dyDescent="0.3">
      <c r="A82" s="57" t="s">
        <v>114</v>
      </c>
      <c r="B82" s="29">
        <v>2160.41</v>
      </c>
      <c r="C82" s="36">
        <v>44008</v>
      </c>
      <c r="D82" s="58" t="s">
        <v>16</v>
      </c>
      <c r="E82" s="60" t="s">
        <v>116</v>
      </c>
      <c r="H82" s="62"/>
    </row>
    <row r="83" spans="1:8" s="61" customFormat="1" ht="13.95" customHeight="1" x14ac:dyDescent="0.3">
      <c r="A83" s="57" t="s">
        <v>101</v>
      </c>
      <c r="B83" s="29">
        <v>381.01</v>
      </c>
      <c r="C83" s="36">
        <v>44008</v>
      </c>
      <c r="D83" s="58" t="s">
        <v>13</v>
      </c>
      <c r="E83" s="60" t="s">
        <v>113</v>
      </c>
      <c r="H83" s="62"/>
    </row>
    <row r="84" spans="1:8" ht="13.95" customHeight="1" x14ac:dyDescent="0.3">
      <c r="A84" s="48"/>
      <c r="B84" s="49"/>
      <c r="C84" s="40"/>
      <c r="D84" s="63"/>
      <c r="E84" s="64"/>
      <c r="H84" s="11"/>
    </row>
    <row r="85" spans="1:8" ht="13.95" customHeight="1" x14ac:dyDescent="0.3">
      <c r="A85" s="50" t="s">
        <v>117</v>
      </c>
      <c r="B85" s="24">
        <f>SUM(B86:B88)</f>
        <v>1834</v>
      </c>
      <c r="C85" s="51"/>
      <c r="D85" s="52"/>
      <c r="E85" s="53"/>
      <c r="H85" s="11"/>
    </row>
    <row r="86" spans="1:8" ht="13.95" customHeight="1" x14ac:dyDescent="0.3">
      <c r="A86" s="33" t="s">
        <v>118</v>
      </c>
      <c r="B86" s="29">
        <v>68</v>
      </c>
      <c r="C86" s="54">
        <v>43985</v>
      </c>
      <c r="D86" s="55" t="s">
        <v>13</v>
      </c>
      <c r="E86" s="47" t="s">
        <v>119</v>
      </c>
      <c r="H86" s="11"/>
    </row>
    <row r="87" spans="1:8" ht="13.95" customHeight="1" x14ac:dyDescent="0.3">
      <c r="A87" s="33" t="s">
        <v>120</v>
      </c>
      <c r="B87" s="29">
        <v>1766</v>
      </c>
      <c r="C87" s="54">
        <v>44008</v>
      </c>
      <c r="D87" s="55" t="s">
        <v>25</v>
      </c>
      <c r="E87" s="47" t="s">
        <v>121</v>
      </c>
      <c r="H87" s="11"/>
    </row>
    <row r="88" spans="1:8" ht="13.95" customHeight="1" x14ac:dyDescent="0.3">
      <c r="A88" s="65"/>
      <c r="B88" s="66"/>
      <c r="C88" s="19"/>
      <c r="D88" s="20"/>
      <c r="E88" s="21"/>
      <c r="H88" s="11"/>
    </row>
    <row r="89" spans="1:8" ht="13.95" customHeight="1" x14ac:dyDescent="0.3">
      <c r="A89" s="50" t="s">
        <v>122</v>
      </c>
      <c r="B89" s="24">
        <f>SUM(B90:B91)</f>
        <v>0</v>
      </c>
      <c r="C89" s="51"/>
      <c r="D89" s="52"/>
      <c r="E89" s="53"/>
      <c r="H89" s="11"/>
    </row>
    <row r="90" spans="1:8" ht="13.95" customHeight="1" x14ac:dyDescent="0.3">
      <c r="A90" s="44"/>
      <c r="B90" s="35"/>
      <c r="C90" s="19"/>
      <c r="D90" s="20"/>
      <c r="E90" s="21"/>
      <c r="H90" s="11"/>
    </row>
    <row r="91" spans="1:8" ht="13.95" customHeight="1" x14ac:dyDescent="0.3">
      <c r="A91" s="65"/>
      <c r="B91" s="66"/>
      <c r="C91" s="19"/>
      <c r="D91" s="20"/>
      <c r="E91" s="21"/>
      <c r="H91" s="11"/>
    </row>
    <row r="92" spans="1:8" ht="13.95" customHeight="1" x14ac:dyDescent="0.3">
      <c r="A92" s="50" t="s">
        <v>123</v>
      </c>
      <c r="B92" s="24">
        <f>SUM(B93:B94)</f>
        <v>1600</v>
      </c>
      <c r="C92" s="51"/>
      <c r="D92" s="52"/>
      <c r="E92" s="53"/>
      <c r="H92" s="11"/>
    </row>
    <row r="93" spans="1:8" ht="13.95" customHeight="1" x14ac:dyDescent="0.3">
      <c r="A93" s="44" t="s">
        <v>124</v>
      </c>
      <c r="B93" s="35">
        <v>1600</v>
      </c>
      <c r="C93" s="19">
        <v>44012</v>
      </c>
      <c r="D93" s="20" t="s">
        <v>16</v>
      </c>
      <c r="E93" s="21" t="s">
        <v>125</v>
      </c>
      <c r="H93" s="11"/>
    </row>
    <row r="94" spans="1:8" ht="13.95" customHeight="1" x14ac:dyDescent="0.3">
      <c r="A94" s="67"/>
      <c r="B94" s="39"/>
      <c r="C94" s="68"/>
      <c r="D94" s="69"/>
      <c r="E94" s="70"/>
      <c r="H94" s="11"/>
    </row>
    <row r="95" spans="1:8" ht="13.95" customHeight="1" x14ac:dyDescent="0.3">
      <c r="A95" s="50" t="s">
        <v>126</v>
      </c>
      <c r="B95" s="24">
        <f>SUM(B96:B99)</f>
        <v>11914.25</v>
      </c>
      <c r="C95" s="51"/>
      <c r="D95" s="52"/>
      <c r="E95" s="53"/>
      <c r="H95" s="11"/>
    </row>
    <row r="96" spans="1:8" ht="13.95" customHeight="1" x14ac:dyDescent="0.3">
      <c r="A96" s="65" t="s">
        <v>127</v>
      </c>
      <c r="B96" s="35">
        <v>82.72</v>
      </c>
      <c r="C96" s="36">
        <v>44001</v>
      </c>
      <c r="D96" s="37" t="s">
        <v>13</v>
      </c>
      <c r="E96" s="71" t="s">
        <v>128</v>
      </c>
      <c r="H96" s="11"/>
    </row>
    <row r="97" spans="1:8" ht="13.95" customHeight="1" x14ac:dyDescent="0.3">
      <c r="A97" s="65" t="s">
        <v>127</v>
      </c>
      <c r="B97" s="35">
        <v>5819.74</v>
      </c>
      <c r="C97" s="36">
        <v>44001</v>
      </c>
      <c r="D97" s="37" t="s">
        <v>13</v>
      </c>
      <c r="E97" s="38" t="s">
        <v>129</v>
      </c>
      <c r="H97" s="11"/>
    </row>
    <row r="98" spans="1:8" ht="13.95" customHeight="1" x14ac:dyDescent="0.3">
      <c r="A98" s="65" t="s">
        <v>127</v>
      </c>
      <c r="B98" s="35">
        <v>6011.79</v>
      </c>
      <c r="C98" s="36">
        <v>44001</v>
      </c>
      <c r="D98" s="37" t="s">
        <v>13</v>
      </c>
      <c r="E98" s="38" t="s">
        <v>130</v>
      </c>
      <c r="H98" s="11"/>
    </row>
    <row r="99" spans="1:8" ht="13.95" customHeight="1" x14ac:dyDescent="0.3">
      <c r="A99" s="65"/>
      <c r="B99" s="66"/>
      <c r="C99" s="36"/>
      <c r="D99" s="37"/>
      <c r="E99" s="38"/>
      <c r="H99" s="11"/>
    </row>
    <row r="100" spans="1:8" ht="13.95" customHeight="1" x14ac:dyDescent="0.3">
      <c r="A100" s="50" t="s">
        <v>131</v>
      </c>
      <c r="B100" s="24">
        <f>SUM(B101:B105)</f>
        <v>1726</v>
      </c>
      <c r="C100" s="51"/>
      <c r="D100" s="52"/>
      <c r="E100" s="53"/>
      <c r="H100" s="11"/>
    </row>
    <row r="101" spans="1:8" ht="13.95" customHeight="1" x14ac:dyDescent="0.3">
      <c r="A101" s="33" t="s">
        <v>132</v>
      </c>
      <c r="B101" s="29">
        <v>272</v>
      </c>
      <c r="C101" s="36">
        <v>44004</v>
      </c>
      <c r="D101" s="37" t="s">
        <v>13</v>
      </c>
      <c r="E101" s="38" t="s">
        <v>133</v>
      </c>
      <c r="H101" s="11"/>
    </row>
    <row r="102" spans="1:8" ht="13.95" customHeight="1" x14ac:dyDescent="0.3">
      <c r="A102" s="33" t="s">
        <v>132</v>
      </c>
      <c r="B102" s="29">
        <v>272</v>
      </c>
      <c r="C102" s="36">
        <v>44004</v>
      </c>
      <c r="D102" s="37" t="s">
        <v>13</v>
      </c>
      <c r="E102" s="38" t="s">
        <v>134</v>
      </c>
      <c r="H102" s="11"/>
    </row>
    <row r="103" spans="1:8" ht="13.95" customHeight="1" x14ac:dyDescent="0.3">
      <c r="A103" s="33" t="s">
        <v>132</v>
      </c>
      <c r="B103" s="29">
        <v>72</v>
      </c>
      <c r="C103" s="36">
        <v>44004</v>
      </c>
      <c r="D103" s="37" t="s">
        <v>13</v>
      </c>
      <c r="E103" s="38" t="s">
        <v>135</v>
      </c>
      <c r="H103" s="11"/>
    </row>
    <row r="104" spans="1:8" ht="13.95" customHeight="1" x14ac:dyDescent="0.3">
      <c r="A104" s="33" t="s">
        <v>132</v>
      </c>
      <c r="B104" s="29">
        <v>1110</v>
      </c>
      <c r="C104" s="36">
        <v>44008</v>
      </c>
      <c r="D104" s="37" t="s">
        <v>13</v>
      </c>
      <c r="E104" s="38" t="s">
        <v>136</v>
      </c>
      <c r="H104" s="11"/>
    </row>
    <row r="105" spans="1:8" ht="13.95" customHeight="1" x14ac:dyDescent="0.3">
      <c r="A105" s="57"/>
      <c r="B105" s="59"/>
      <c r="C105" s="36"/>
      <c r="D105" s="37"/>
      <c r="E105" s="38"/>
      <c r="H105" s="11"/>
    </row>
    <row r="106" spans="1:8" ht="13.95" customHeight="1" x14ac:dyDescent="0.3">
      <c r="A106" s="50" t="s">
        <v>137</v>
      </c>
      <c r="B106" s="24">
        <f>SUM(B107:B109)</f>
        <v>0</v>
      </c>
      <c r="C106" s="51"/>
      <c r="D106" s="52"/>
      <c r="E106" s="53"/>
      <c r="H106" s="11"/>
    </row>
    <row r="107" spans="1:8" ht="13.95" customHeight="1" x14ac:dyDescent="0.3">
      <c r="A107" s="46"/>
      <c r="B107" s="29"/>
      <c r="C107" s="36"/>
      <c r="D107" s="37"/>
      <c r="E107" s="38"/>
      <c r="H107" s="11"/>
    </row>
    <row r="108" spans="1:8" ht="13.95" customHeight="1" x14ac:dyDescent="0.3">
      <c r="A108" s="57"/>
      <c r="B108" s="29"/>
      <c r="C108" s="36"/>
      <c r="D108" s="37"/>
      <c r="E108" s="38"/>
      <c r="H108" s="11"/>
    </row>
    <row r="109" spans="1:8" ht="13.95" customHeight="1" x14ac:dyDescent="0.3">
      <c r="A109" s="44"/>
      <c r="B109" s="29"/>
      <c r="C109" s="54"/>
      <c r="D109" s="55"/>
      <c r="E109" s="73"/>
      <c r="H109" s="11"/>
    </row>
    <row r="110" spans="1:8" ht="13.95" customHeight="1" x14ac:dyDescent="0.3">
      <c r="A110" s="123" t="s">
        <v>138</v>
      </c>
      <c r="B110" s="108">
        <f>SUM(B111,B115)</f>
        <v>845.1</v>
      </c>
      <c r="C110" s="107"/>
      <c r="D110" s="109"/>
      <c r="E110" s="124"/>
      <c r="H110" s="11"/>
    </row>
    <row r="111" spans="1:8" ht="13.95" customHeight="1" x14ac:dyDescent="0.3">
      <c r="A111" s="50" t="s">
        <v>139</v>
      </c>
      <c r="B111" s="24">
        <f>SUM(B112:B113)</f>
        <v>311.60000000000002</v>
      </c>
      <c r="C111" s="51"/>
      <c r="D111" s="52"/>
      <c r="E111" s="53"/>
      <c r="H111" s="11"/>
    </row>
    <row r="112" spans="1:8" ht="13.95" customHeight="1" x14ac:dyDescent="0.3">
      <c r="A112" s="33" t="s">
        <v>140</v>
      </c>
      <c r="B112" s="29">
        <v>150</v>
      </c>
      <c r="C112" s="54">
        <v>43987</v>
      </c>
      <c r="D112" s="55" t="s">
        <v>16</v>
      </c>
      <c r="E112" s="47" t="s">
        <v>141</v>
      </c>
      <c r="H112" s="11"/>
    </row>
    <row r="113" spans="1:8" ht="13.95" customHeight="1" x14ac:dyDescent="0.3">
      <c r="A113" s="46" t="s">
        <v>142</v>
      </c>
      <c r="B113" s="29">
        <v>161.6</v>
      </c>
      <c r="C113" s="54">
        <v>44008</v>
      </c>
      <c r="D113" s="55" t="s">
        <v>16</v>
      </c>
      <c r="E113" s="47" t="s">
        <v>143</v>
      </c>
      <c r="H113" s="11"/>
    </row>
    <row r="114" spans="1:8" ht="13.95" customHeight="1" x14ac:dyDescent="0.3">
      <c r="A114" s="33"/>
      <c r="B114" s="29"/>
      <c r="C114" s="54"/>
      <c r="D114" s="55"/>
      <c r="E114" s="47"/>
      <c r="H114" s="11"/>
    </row>
    <row r="115" spans="1:8" ht="13.95" customHeight="1" x14ac:dyDescent="0.3">
      <c r="A115" s="50" t="s">
        <v>144</v>
      </c>
      <c r="B115" s="24">
        <f>SUM(B116:B117)</f>
        <v>533.5</v>
      </c>
      <c r="C115" s="51"/>
      <c r="D115" s="52"/>
      <c r="E115" s="53"/>
      <c r="H115" s="11"/>
    </row>
    <row r="116" spans="1:8" ht="13.95" customHeight="1" x14ac:dyDescent="0.3">
      <c r="A116" s="33" t="s">
        <v>145</v>
      </c>
      <c r="B116" s="29">
        <v>533.5</v>
      </c>
      <c r="C116" s="54">
        <v>44008</v>
      </c>
      <c r="D116" s="55" t="s">
        <v>16</v>
      </c>
      <c r="E116" s="47" t="s">
        <v>146</v>
      </c>
      <c r="H116" s="11"/>
    </row>
    <row r="117" spans="1:8" ht="13.95" customHeight="1" x14ac:dyDescent="0.3">
      <c r="A117" s="44"/>
      <c r="B117" s="29"/>
      <c r="C117" s="54"/>
      <c r="D117" s="55"/>
      <c r="E117" s="47"/>
      <c r="H117" s="11"/>
    </row>
    <row r="118" spans="1:8" ht="13.95" customHeight="1" x14ac:dyDescent="0.3">
      <c r="A118" s="123" t="s">
        <v>147</v>
      </c>
      <c r="B118" s="108">
        <f>SUM(B119,B121,B124,B130)</f>
        <v>6205.54</v>
      </c>
      <c r="C118" s="107"/>
      <c r="D118" s="109"/>
      <c r="E118" s="124"/>
      <c r="H118" s="11"/>
    </row>
    <row r="119" spans="1:8" ht="13.95" customHeight="1" x14ac:dyDescent="0.3">
      <c r="A119" s="50" t="s">
        <v>148</v>
      </c>
      <c r="B119" s="24">
        <f>SUM(B120)</f>
        <v>0</v>
      </c>
      <c r="C119" s="51"/>
      <c r="D119" s="52"/>
      <c r="E119" s="53"/>
      <c r="H119" s="11"/>
    </row>
    <row r="120" spans="1:8" ht="13.95" customHeight="1" x14ac:dyDescent="0.3">
      <c r="A120" s="44"/>
      <c r="B120" s="72"/>
      <c r="C120" s="54"/>
      <c r="D120" s="55"/>
      <c r="E120" s="73"/>
      <c r="H120" s="11"/>
    </row>
    <row r="121" spans="1:8" ht="13.95" customHeight="1" x14ac:dyDescent="0.3">
      <c r="A121" s="50" t="s">
        <v>149</v>
      </c>
      <c r="B121" s="24">
        <f>SUM(B122:B123)</f>
        <v>0</v>
      </c>
      <c r="C121" s="51"/>
      <c r="D121" s="52"/>
      <c r="E121" s="53"/>
      <c r="H121" s="11"/>
    </row>
    <row r="122" spans="1:8" ht="13.95" customHeight="1" x14ac:dyDescent="0.3">
      <c r="A122" s="74"/>
      <c r="B122" s="75"/>
      <c r="C122" s="76"/>
      <c r="D122" s="77"/>
      <c r="E122" s="78"/>
      <c r="H122" s="11"/>
    </row>
    <row r="123" spans="1:8" ht="13.95" customHeight="1" x14ac:dyDescent="0.3">
      <c r="A123" s="44"/>
      <c r="B123" s="29"/>
      <c r="C123" s="54"/>
      <c r="D123" s="55"/>
      <c r="E123" s="47"/>
      <c r="H123" s="11"/>
    </row>
    <row r="124" spans="1:8" ht="13.95" customHeight="1" x14ac:dyDescent="0.3">
      <c r="A124" s="50" t="s">
        <v>150</v>
      </c>
      <c r="B124" s="24">
        <f>SUM(B125:B129)</f>
        <v>5341.04</v>
      </c>
      <c r="C124" s="51"/>
      <c r="D124" s="52"/>
      <c r="E124" s="53"/>
      <c r="H124" s="11"/>
    </row>
    <row r="125" spans="1:8" ht="13.95" customHeight="1" x14ac:dyDescent="0.3">
      <c r="A125" s="46" t="s">
        <v>151</v>
      </c>
      <c r="B125" s="79">
        <v>154.69999999999999</v>
      </c>
      <c r="C125" s="54">
        <v>44001</v>
      </c>
      <c r="D125" s="55" t="s">
        <v>41</v>
      </c>
      <c r="E125" s="80" t="s">
        <v>151</v>
      </c>
      <c r="H125" s="11"/>
    </row>
    <row r="126" spans="1:8" ht="13.95" customHeight="1" x14ac:dyDescent="0.3">
      <c r="A126" s="46" t="s">
        <v>152</v>
      </c>
      <c r="B126" s="79">
        <v>49.9</v>
      </c>
      <c r="C126" s="54">
        <v>44001</v>
      </c>
      <c r="D126" s="55" t="s">
        <v>41</v>
      </c>
      <c r="E126" s="80" t="s">
        <v>152</v>
      </c>
      <c r="H126" s="11"/>
    </row>
    <row r="127" spans="1:8" ht="13.95" customHeight="1" x14ac:dyDescent="0.3">
      <c r="A127" s="46" t="s">
        <v>153</v>
      </c>
      <c r="B127" s="79">
        <v>3889.79</v>
      </c>
      <c r="C127" s="54">
        <v>44001</v>
      </c>
      <c r="D127" s="55" t="s">
        <v>41</v>
      </c>
      <c r="E127" s="80" t="s">
        <v>153</v>
      </c>
      <c r="H127" s="11"/>
    </row>
    <row r="128" spans="1:8" ht="13.95" customHeight="1" x14ac:dyDescent="0.3">
      <c r="A128" s="46" t="s">
        <v>154</v>
      </c>
      <c r="B128" s="79">
        <v>1246.6500000000001</v>
      </c>
      <c r="C128" s="54">
        <v>44001</v>
      </c>
      <c r="D128" s="55" t="s">
        <v>41</v>
      </c>
      <c r="E128" s="80" t="s">
        <v>154</v>
      </c>
      <c r="H128" s="11"/>
    </row>
    <row r="129" spans="1:8" ht="13.95" customHeight="1" x14ac:dyDescent="0.3">
      <c r="A129" s="81"/>
      <c r="B129" s="82"/>
      <c r="C129" s="54"/>
      <c r="D129" s="55"/>
      <c r="E129" s="47"/>
      <c r="H129" s="11"/>
    </row>
    <row r="130" spans="1:8" ht="13.95" customHeight="1" x14ac:dyDescent="0.3">
      <c r="A130" s="50" t="s">
        <v>155</v>
      </c>
      <c r="B130" s="24">
        <f>SUM(B131:B133)</f>
        <v>864.5</v>
      </c>
      <c r="C130" s="51"/>
      <c r="D130" s="52"/>
      <c r="E130" s="53"/>
      <c r="H130" s="11"/>
    </row>
    <row r="131" spans="1:8" ht="13.95" customHeight="1" x14ac:dyDescent="0.3">
      <c r="A131" s="57" t="s">
        <v>156</v>
      </c>
      <c r="B131" s="35">
        <v>780.5</v>
      </c>
      <c r="C131" s="40"/>
      <c r="D131" s="37"/>
      <c r="E131" s="42"/>
      <c r="H131" s="11"/>
    </row>
    <row r="132" spans="1:8" ht="13.95" customHeight="1" x14ac:dyDescent="0.3">
      <c r="A132" s="57" t="s">
        <v>157</v>
      </c>
      <c r="B132" s="35">
        <v>84</v>
      </c>
      <c r="C132" s="36"/>
      <c r="D132" s="37"/>
      <c r="E132" s="38"/>
      <c r="H132" s="11"/>
    </row>
    <row r="133" spans="1:8" ht="13.95" customHeight="1" x14ac:dyDescent="0.3">
      <c r="A133" s="44"/>
      <c r="B133" s="35"/>
      <c r="C133" s="36"/>
      <c r="D133" s="37"/>
      <c r="E133" s="42"/>
      <c r="H133" s="11"/>
    </row>
    <row r="134" spans="1:8" ht="13.95" customHeight="1" x14ac:dyDescent="0.3">
      <c r="A134" s="123" t="s">
        <v>158</v>
      </c>
      <c r="B134" s="108">
        <f>SUM(B135:B136)</f>
        <v>0</v>
      </c>
      <c r="C134" s="107"/>
      <c r="D134" s="109"/>
      <c r="E134" s="124"/>
      <c r="H134" s="5"/>
    </row>
    <row r="135" spans="1:8" s="83" customFormat="1" ht="13.95" customHeight="1" x14ac:dyDescent="0.3">
      <c r="A135" s="57" t="s">
        <v>159</v>
      </c>
      <c r="B135" s="29"/>
      <c r="C135" s="36"/>
      <c r="D135" s="85"/>
      <c r="E135" s="38"/>
      <c r="H135" s="84"/>
    </row>
    <row r="136" spans="1:8" ht="13.95" customHeight="1" x14ac:dyDescent="0.3">
      <c r="A136" s="57"/>
      <c r="B136" s="59"/>
      <c r="C136" s="36"/>
      <c r="D136" s="85"/>
      <c r="E136" s="38"/>
      <c r="H136" s="5"/>
    </row>
    <row r="137" spans="1:8" ht="13.95" customHeight="1" x14ac:dyDescent="0.3">
      <c r="A137" s="123" t="s">
        <v>160</v>
      </c>
      <c r="B137" s="108">
        <f>SUM(B138:B138)</f>
        <v>0</v>
      </c>
      <c r="C137" s="107"/>
      <c r="D137" s="109"/>
      <c r="E137" s="124"/>
      <c r="H137" s="5"/>
    </row>
    <row r="138" spans="1:8" ht="13.95" customHeight="1" x14ac:dyDescent="0.3">
      <c r="A138" s="44" t="s">
        <v>161</v>
      </c>
      <c r="B138" s="29"/>
      <c r="C138" s="54"/>
      <c r="D138" s="55"/>
      <c r="E138" s="47"/>
      <c r="H138" s="5"/>
    </row>
    <row r="139" spans="1:8" ht="13.95" customHeight="1" x14ac:dyDescent="0.3">
      <c r="A139" s="44"/>
      <c r="B139" s="29"/>
      <c r="C139" s="54"/>
      <c r="D139" s="55"/>
      <c r="E139" s="47"/>
      <c r="H139" s="5"/>
    </row>
    <row r="140" spans="1:8" ht="13.95" customHeight="1" x14ac:dyDescent="0.3">
      <c r="A140" s="123" t="s">
        <v>162</v>
      </c>
      <c r="B140" s="108">
        <f>SUM(B141:B141)</f>
        <v>0</v>
      </c>
      <c r="C140" s="107"/>
      <c r="D140" s="109"/>
      <c r="E140" s="124"/>
      <c r="H140" s="5"/>
    </row>
    <row r="141" spans="1:8" ht="13.95" customHeight="1" x14ac:dyDescent="0.3">
      <c r="A141" s="46"/>
      <c r="B141" s="112"/>
      <c r="C141" s="54"/>
      <c r="D141" s="55"/>
      <c r="E141" s="47"/>
      <c r="H141" s="5"/>
    </row>
    <row r="142" spans="1:8" ht="13.95" customHeight="1" x14ac:dyDescent="0.3">
      <c r="A142" s="57"/>
      <c r="B142" s="59"/>
      <c r="C142" s="36"/>
      <c r="D142" s="85"/>
      <c r="E142" s="38"/>
      <c r="H142" s="5"/>
    </row>
    <row r="143" spans="1:8" ht="13.95" customHeight="1" x14ac:dyDescent="0.3">
      <c r="A143" s="123" t="s">
        <v>163</v>
      </c>
      <c r="B143" s="108">
        <f>SUM(B144:B150)</f>
        <v>23709.690000000002</v>
      </c>
      <c r="C143" s="107"/>
      <c r="D143" s="109"/>
      <c r="E143" s="124"/>
      <c r="H143" s="5"/>
    </row>
    <row r="144" spans="1:8" ht="13.95" customHeight="1" x14ac:dyDescent="0.3">
      <c r="A144" s="33" t="s">
        <v>164</v>
      </c>
      <c r="B144" s="79">
        <v>18770</v>
      </c>
      <c r="C144" s="36">
        <v>43983</v>
      </c>
      <c r="D144" s="37" t="s">
        <v>13</v>
      </c>
      <c r="E144" s="43" t="s">
        <v>165</v>
      </c>
      <c r="H144" s="5"/>
    </row>
    <row r="145" spans="1:8" ht="13.95" customHeight="1" x14ac:dyDescent="0.3">
      <c r="A145" s="57" t="s">
        <v>166</v>
      </c>
      <c r="B145" s="79">
        <v>129.29</v>
      </c>
      <c r="C145" s="36">
        <v>43991</v>
      </c>
      <c r="D145" s="85" t="s">
        <v>16</v>
      </c>
      <c r="E145" s="38" t="s">
        <v>167</v>
      </c>
      <c r="H145" s="5"/>
    </row>
    <row r="146" spans="1:8" ht="13.95" customHeight="1" x14ac:dyDescent="0.3">
      <c r="A146" s="57" t="s">
        <v>166</v>
      </c>
      <c r="B146" s="79">
        <v>251.29</v>
      </c>
      <c r="C146" s="36">
        <v>43991</v>
      </c>
      <c r="D146" s="85" t="s">
        <v>16</v>
      </c>
      <c r="E146" s="38" t="s">
        <v>168</v>
      </c>
      <c r="H146" s="5"/>
    </row>
    <row r="147" spans="1:8" ht="13.95" customHeight="1" x14ac:dyDescent="0.3">
      <c r="A147" s="57" t="s">
        <v>169</v>
      </c>
      <c r="B147" s="79">
        <v>2075.11</v>
      </c>
      <c r="C147" s="36">
        <v>44001</v>
      </c>
      <c r="D147" s="85" t="s">
        <v>62</v>
      </c>
      <c r="E147" s="38" t="s">
        <v>170</v>
      </c>
      <c r="H147" s="5"/>
    </row>
    <row r="148" spans="1:8" ht="13.95" customHeight="1" x14ac:dyDescent="0.3">
      <c r="A148" s="57" t="s">
        <v>171</v>
      </c>
      <c r="B148" s="79">
        <v>1224</v>
      </c>
      <c r="C148" s="36">
        <v>44007</v>
      </c>
      <c r="D148" s="85" t="s">
        <v>13</v>
      </c>
      <c r="E148" s="38" t="s">
        <v>172</v>
      </c>
      <c r="H148" s="5"/>
    </row>
    <row r="149" spans="1:8" ht="13.95" customHeight="1" x14ac:dyDescent="0.3">
      <c r="A149" s="57" t="s">
        <v>171</v>
      </c>
      <c r="B149" s="79">
        <v>1260</v>
      </c>
      <c r="C149" s="36">
        <v>44007</v>
      </c>
      <c r="D149" s="85" t="s">
        <v>13</v>
      </c>
      <c r="E149" s="38" t="s">
        <v>173</v>
      </c>
      <c r="H149" s="5"/>
    </row>
    <row r="150" spans="1:8" ht="13.95" customHeight="1" x14ac:dyDescent="0.3">
      <c r="A150" s="57"/>
      <c r="B150" s="59"/>
      <c r="C150" s="36"/>
      <c r="D150" s="85"/>
      <c r="E150" s="38"/>
      <c r="H150" s="5"/>
    </row>
    <row r="151" spans="1:8" ht="13.95" customHeight="1" x14ac:dyDescent="0.3">
      <c r="A151" s="123" t="s">
        <v>174</v>
      </c>
      <c r="B151" s="108">
        <f>SUM(B152:B157)</f>
        <v>2966.45</v>
      </c>
      <c r="C151" s="107"/>
      <c r="D151" s="109"/>
      <c r="E151" s="124"/>
      <c r="H151" s="5"/>
    </row>
    <row r="152" spans="1:8" ht="13.95" customHeight="1" x14ac:dyDescent="0.3">
      <c r="A152" s="57" t="s">
        <v>175</v>
      </c>
      <c r="B152" s="86">
        <v>250</v>
      </c>
      <c r="C152" s="54">
        <v>43991</v>
      </c>
      <c r="D152" s="55" t="s">
        <v>13</v>
      </c>
      <c r="E152" s="47" t="s">
        <v>176</v>
      </c>
      <c r="H152" s="5"/>
    </row>
    <row r="153" spans="1:8" ht="13.95" customHeight="1" x14ac:dyDescent="0.3">
      <c r="A153" s="57" t="s">
        <v>177</v>
      </c>
      <c r="B153" s="86">
        <v>202.48</v>
      </c>
      <c r="C153" s="54">
        <v>44001</v>
      </c>
      <c r="D153" s="55" t="s">
        <v>62</v>
      </c>
      <c r="E153" s="47" t="s">
        <v>178</v>
      </c>
      <c r="H153" s="5"/>
    </row>
    <row r="154" spans="1:8" ht="13.95" customHeight="1" x14ac:dyDescent="0.3">
      <c r="A154" s="57" t="s">
        <v>179</v>
      </c>
      <c r="B154" s="86">
        <v>1917.06</v>
      </c>
      <c r="C154" s="54">
        <v>44006</v>
      </c>
      <c r="D154" s="55" t="s">
        <v>62</v>
      </c>
      <c r="E154" s="47" t="s">
        <v>180</v>
      </c>
      <c r="H154" s="5"/>
    </row>
    <row r="155" spans="1:8" ht="13.95" customHeight="1" x14ac:dyDescent="0.3">
      <c r="A155" s="57" t="s">
        <v>181</v>
      </c>
      <c r="B155" s="86">
        <v>516.27</v>
      </c>
      <c r="C155" s="54">
        <v>44008</v>
      </c>
      <c r="D155" s="55" t="s">
        <v>16</v>
      </c>
      <c r="E155" s="47" t="s">
        <v>182</v>
      </c>
      <c r="H155" s="5"/>
    </row>
    <row r="156" spans="1:8" ht="13.95" customHeight="1" x14ac:dyDescent="0.3">
      <c r="A156" s="57" t="s">
        <v>181</v>
      </c>
      <c r="B156" s="86">
        <v>80.64</v>
      </c>
      <c r="C156" s="54">
        <v>44008</v>
      </c>
      <c r="D156" s="55" t="s">
        <v>62</v>
      </c>
      <c r="E156" s="47" t="s">
        <v>183</v>
      </c>
      <c r="H156" s="5"/>
    </row>
    <row r="157" spans="1:8" ht="13.95" customHeight="1" x14ac:dyDescent="0.3">
      <c r="A157" s="57"/>
      <c r="B157" s="113"/>
      <c r="C157" s="36"/>
      <c r="D157" s="37"/>
      <c r="E157" s="38"/>
      <c r="H157" s="5"/>
    </row>
    <row r="158" spans="1:8" ht="13.95" customHeight="1" x14ac:dyDescent="0.3">
      <c r="A158" s="125" t="s">
        <v>184</v>
      </c>
      <c r="B158" s="108">
        <f>SUM(B7,B33,B61,B110,B118,B134,B137,B140,B143,B151)</f>
        <v>320090.57999999996</v>
      </c>
      <c r="C158" s="111"/>
      <c r="D158" s="110"/>
      <c r="E158" s="126"/>
      <c r="H158" s="5"/>
    </row>
    <row r="159" spans="1:8" ht="13.95" customHeight="1" x14ac:dyDescent="0.3">
      <c r="A159" s="127"/>
      <c r="B159" s="115"/>
      <c r="C159" s="116"/>
      <c r="D159" s="114"/>
      <c r="E159" s="128"/>
      <c r="H159" s="5"/>
    </row>
    <row r="160" spans="1:8" ht="13.95" customHeight="1" x14ac:dyDescent="0.3">
      <c r="A160" s="125" t="s">
        <v>185</v>
      </c>
      <c r="B160" s="108">
        <f>SUM(B161:B165)</f>
        <v>365104.29000000004</v>
      </c>
      <c r="C160" s="111"/>
      <c r="D160" s="110"/>
      <c r="E160" s="126"/>
      <c r="H160" s="5"/>
    </row>
    <row r="161" spans="1:8" ht="13.95" customHeight="1" x14ac:dyDescent="0.3">
      <c r="A161" s="28" t="s">
        <v>186</v>
      </c>
      <c r="B161" s="29">
        <v>35000</v>
      </c>
      <c r="C161" s="30">
        <v>43983</v>
      </c>
      <c r="D161" s="31" t="s">
        <v>13</v>
      </c>
      <c r="E161" s="32" t="s">
        <v>187</v>
      </c>
      <c r="H161" s="5"/>
    </row>
    <row r="162" spans="1:8" ht="13.95" customHeight="1" x14ac:dyDescent="0.3">
      <c r="A162" s="28" t="s">
        <v>188</v>
      </c>
      <c r="B162" s="117">
        <v>137155.82</v>
      </c>
      <c r="C162" s="30">
        <v>44001</v>
      </c>
      <c r="D162" s="31" t="s">
        <v>13</v>
      </c>
      <c r="E162" s="32" t="s">
        <v>187</v>
      </c>
      <c r="H162" s="5"/>
    </row>
    <row r="163" spans="1:8" ht="13.95" customHeight="1" x14ac:dyDescent="0.3">
      <c r="A163" s="28" t="s">
        <v>189</v>
      </c>
      <c r="B163" s="117">
        <v>140005.76000000001</v>
      </c>
      <c r="C163" s="30">
        <v>44001</v>
      </c>
      <c r="D163" s="31" t="s">
        <v>13</v>
      </c>
      <c r="E163" s="32" t="s">
        <v>187</v>
      </c>
      <c r="H163" s="5"/>
    </row>
    <row r="164" spans="1:8" ht="13.95" customHeight="1" x14ac:dyDescent="0.3">
      <c r="A164" s="28" t="s">
        <v>190</v>
      </c>
      <c r="B164" s="117">
        <v>52942.71</v>
      </c>
      <c r="C164" s="30">
        <v>44001</v>
      </c>
      <c r="D164" s="31" t="s">
        <v>13</v>
      </c>
      <c r="E164" s="32" t="s">
        <v>187</v>
      </c>
    </row>
    <row r="165" spans="1:8" ht="13.95" customHeight="1" x14ac:dyDescent="0.3">
      <c r="A165" s="28"/>
      <c r="B165" s="29"/>
      <c r="C165" s="30"/>
      <c r="D165" s="31"/>
      <c r="E165" s="32"/>
    </row>
    <row r="166" spans="1:8" ht="13.95" customHeight="1" x14ac:dyDescent="0.3">
      <c r="A166" s="125" t="s">
        <v>191</v>
      </c>
      <c r="B166" s="108">
        <f>SUM(B167:B168)</f>
        <v>724.08000000013271</v>
      </c>
      <c r="C166" s="111"/>
      <c r="D166" s="110"/>
      <c r="E166" s="126"/>
    </row>
    <row r="167" spans="1:8" ht="13.95" customHeight="1" x14ac:dyDescent="0.3">
      <c r="A167" s="28" t="s">
        <v>192</v>
      </c>
      <c r="B167" s="29">
        <f>[1]MAI_20!B157</f>
        <v>724.08000000013271</v>
      </c>
      <c r="C167" s="30">
        <v>43981</v>
      </c>
      <c r="D167" s="31"/>
      <c r="E167" s="32"/>
    </row>
    <row r="168" spans="1:8" ht="13.95" customHeight="1" x14ac:dyDescent="0.3">
      <c r="A168" s="28"/>
      <c r="B168" s="29"/>
      <c r="C168" s="30"/>
      <c r="D168" s="31"/>
      <c r="E168" s="32"/>
    </row>
    <row r="169" spans="1:8" ht="13.95" customHeight="1" thickBot="1" x14ac:dyDescent="0.35">
      <c r="A169" s="129" t="s">
        <v>193</v>
      </c>
      <c r="B169" s="130">
        <f>B160+B166-B158</f>
        <v>45737.790000000212</v>
      </c>
      <c r="C169" s="131"/>
      <c r="D169" s="132"/>
      <c r="E169" s="133"/>
    </row>
    <row r="170" spans="1:8" ht="13.95" customHeight="1" x14ac:dyDescent="0.3">
      <c r="A170" s="103"/>
      <c r="B170" s="104"/>
      <c r="C170" s="105"/>
      <c r="D170" s="106"/>
      <c r="E170" s="90"/>
    </row>
    <row r="171" spans="1:8" ht="13.95" customHeight="1" x14ac:dyDescent="0.3">
      <c r="A171" s="12" t="s">
        <v>194</v>
      </c>
      <c r="B171" s="87"/>
      <c r="C171" s="88"/>
      <c r="D171" s="89"/>
      <c r="E171" s="90"/>
    </row>
    <row r="172" spans="1:8" ht="13.95" customHeight="1" x14ac:dyDescent="0.3">
      <c r="A172" s="91" t="s">
        <v>195</v>
      </c>
      <c r="B172" s="92"/>
      <c r="C172" s="92"/>
      <c r="D172" s="92"/>
      <c r="E172" s="93"/>
    </row>
    <row r="173" spans="1:8" ht="13.95" customHeight="1" x14ac:dyDescent="0.3">
      <c r="A173" s="94" t="s">
        <v>196</v>
      </c>
      <c r="B173" s="95"/>
      <c r="C173" s="95"/>
      <c r="D173" s="95"/>
      <c r="E173" s="96"/>
    </row>
    <row r="174" spans="1:8" ht="13.95" customHeight="1" thickBot="1" x14ac:dyDescent="0.35">
      <c r="A174" s="97" t="s">
        <v>197</v>
      </c>
      <c r="B174" s="98"/>
      <c r="C174" s="98"/>
      <c r="D174" s="98"/>
      <c r="E174" s="99"/>
    </row>
    <row r="175" spans="1:8" ht="13.95" customHeight="1" x14ac:dyDescent="0.3"/>
    <row r="176" spans="1:8" ht="13.95" customHeight="1" x14ac:dyDescent="0.3"/>
  </sheetData>
  <mergeCells count="4">
    <mergeCell ref="A4:E4"/>
    <mergeCell ref="A172:E172"/>
    <mergeCell ref="A173:E173"/>
    <mergeCell ref="A174:E174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2023-02-02T22:34:55Z</cp:lastPrinted>
  <dcterms:created xsi:type="dcterms:W3CDTF">2023-02-02T22:33:57Z</dcterms:created>
  <dcterms:modified xsi:type="dcterms:W3CDTF">2023-02-02T22:35:33Z</dcterms:modified>
</cp:coreProperties>
</file>