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8_{84CC173E-36A2-44E4-8270-159A3B42B3A2}" xr6:coauthVersionLast="47" xr6:coauthVersionMax="47" xr10:uidLastSave="{00000000-0000-0000-0000-000000000000}"/>
  <bookViews>
    <workbookView xWindow="-108" yWindow="-108" windowWidth="23256" windowHeight="12576" xr2:uid="{4664A078-224F-4BD8-A0BC-3970E0B02A3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1" l="1"/>
  <c r="C148" i="1" s="1"/>
  <c r="C141" i="1"/>
  <c r="C135" i="1"/>
  <c r="C124" i="1"/>
  <c r="C121" i="1"/>
  <c r="C117" i="1"/>
  <c r="C114" i="1"/>
  <c r="C111" i="1"/>
  <c r="C108" i="1"/>
  <c r="C106" i="1"/>
  <c r="C104" i="1"/>
  <c r="C95" i="1"/>
  <c r="C91" i="1" s="1"/>
  <c r="C92" i="1"/>
  <c r="C88" i="1"/>
  <c r="C85" i="1"/>
  <c r="C81" i="1"/>
  <c r="C78" i="1"/>
  <c r="C73" i="1"/>
  <c r="C68" i="1"/>
  <c r="C51" i="1"/>
  <c r="C45" i="1"/>
  <c r="C44" i="1" s="1"/>
  <c r="C39" i="1"/>
  <c r="C37" i="1"/>
  <c r="C25" i="1"/>
  <c r="C24" i="1"/>
  <c r="C21" i="1"/>
  <c r="C11" i="1"/>
  <c r="C8" i="1"/>
  <c r="C7" i="1" s="1"/>
  <c r="C103" i="1" l="1"/>
  <c r="C139" i="1"/>
  <c r="C152" i="1" s="1"/>
</calcChain>
</file>

<file path=xl/sharedStrings.xml><?xml version="1.0" encoding="utf-8"?>
<sst xmlns="http://schemas.openxmlformats.org/spreadsheetml/2006/main" count="302" uniqueCount="193">
  <si>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</si>
  <si>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</si>
  <si>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MAIO/2019</t>
  </si>
  <si>
    <t>ITENS DE DESPESAS - MAIO/2019</t>
  </si>
  <si>
    <t>R$ VALORES</t>
  </si>
  <si>
    <t>DATA  PGT</t>
  </si>
  <si>
    <t>OPERAÇÃO</t>
  </si>
  <si>
    <t>DETALHES</t>
  </si>
  <si>
    <t>1. Pessoal</t>
  </si>
  <si>
    <t>1.1. Salários (CLT)</t>
  </si>
  <si>
    <t>FOLHA ABRIL / 19</t>
  </si>
  <si>
    <t>TED</t>
  </si>
  <si>
    <t>FOLHA</t>
  </si>
  <si>
    <t>1.2. Outras Formas de Contratação</t>
  </si>
  <si>
    <t>PRO-SAÚDE SERVIÇOS MÉDICOS</t>
  </si>
  <si>
    <t>NFSE 049</t>
  </si>
  <si>
    <t>BRUNA MOREIRA MEDRADO ME</t>
  </si>
  <si>
    <t>TRANSF</t>
  </si>
  <si>
    <t>NFSE 16</t>
  </si>
  <si>
    <t>MARTINS COELHO &amp; SILVEIRA LTDA</t>
  </si>
  <si>
    <t>NFSE 110</t>
  </si>
  <si>
    <t xml:space="preserve">D.C. NORONHA LUZ </t>
  </si>
  <si>
    <t>NFSE 008</t>
  </si>
  <si>
    <t>RODRIGUES E FELIX  LTDA ME</t>
  </si>
  <si>
    <t>NFSE 039</t>
  </si>
  <si>
    <t>FABIO HENRIQUE BARBOSA</t>
  </si>
  <si>
    <t>NFSE 058</t>
  </si>
  <si>
    <t>ANDRADE VILELA &amp; SANTOS VILELA LTDA</t>
  </si>
  <si>
    <t>NFSE 041</t>
  </si>
  <si>
    <t>1.3. Encargos/Benefícios</t>
  </si>
  <si>
    <t>2. Mat/Med</t>
  </si>
  <si>
    <t>2.1. Medicamentos</t>
  </si>
  <si>
    <t>MED VITTA COM DE PROD HOSPITALARES LTDA</t>
  </si>
  <si>
    <t>BOLETO</t>
  </si>
  <si>
    <t>NF 3191</t>
  </si>
  <si>
    <t>SUPERMEDICA DIST</t>
  </si>
  <si>
    <t>NF 52891</t>
  </si>
  <si>
    <t>MARTINS DIST LOGISTICA EIRELI</t>
  </si>
  <si>
    <t>NF 66408</t>
  </si>
  <si>
    <t>NF 56162</t>
  </si>
  <si>
    <t>NF 3839</t>
  </si>
  <si>
    <t>ASTHAMED COM PROD EQUIP HOSP EIRELI EPP</t>
  </si>
  <si>
    <t>NF 25459</t>
  </si>
  <si>
    <t>NF 53980</t>
  </si>
  <si>
    <t>NF 66411</t>
  </si>
  <si>
    <t>NF 52362</t>
  </si>
  <si>
    <t>2.2. Materais Hospitalares</t>
  </si>
  <si>
    <t>TELEVIDA CENTRO ESP. DE TELEDIAFNOSTICO</t>
  </si>
  <si>
    <t>NFSE 71502</t>
  </si>
  <si>
    <t>2.3 Gases Medicinais</t>
  </si>
  <si>
    <t xml:space="preserve">CARMO AUTO PEÇAS EIRELI </t>
  </si>
  <si>
    <t>NF 642</t>
  </si>
  <si>
    <t>MERCADO DOS PARAFUSOS SMA LTDA</t>
  </si>
  <si>
    <t>NF 181</t>
  </si>
  <si>
    <t xml:space="preserve">FERRAGISTA SANTA IZABEL </t>
  </si>
  <si>
    <t>NF 1508</t>
  </si>
  <si>
    <t>3. Materais Diversos</t>
  </si>
  <si>
    <t>3.1. Materiais de Higienização</t>
  </si>
  <si>
    <t>MAGNO RIBEIRO DA SILVA</t>
  </si>
  <si>
    <t>NF 009</t>
  </si>
  <si>
    <t>NF 012</t>
  </si>
  <si>
    <t>MERCEARIA PREÇO BAIXO</t>
  </si>
  <si>
    <t>NF 546</t>
  </si>
  <si>
    <t xml:space="preserve">MERCEARIA PREÇO BAIXO - ALDELICIA </t>
  </si>
  <si>
    <t>NF 551</t>
  </si>
  <si>
    <t>3.2. Materiais / Gêneros Alimentícios</t>
  </si>
  <si>
    <t>NF 011</t>
  </si>
  <si>
    <t>REINALDO PASCUALOTE JUNIOR</t>
  </si>
  <si>
    <t>NF 099</t>
  </si>
  <si>
    <t xml:space="preserve">ROGERIO DOS SANTOS ROQUE - ME </t>
  </si>
  <si>
    <t>NF 506</t>
  </si>
  <si>
    <t xml:space="preserve">NF 505 </t>
  </si>
  <si>
    <t>NF 504</t>
  </si>
  <si>
    <t>NF 102</t>
  </si>
  <si>
    <t>MARIA ODETE F FARIA AZEVEDO ME</t>
  </si>
  <si>
    <t>NF 047</t>
  </si>
  <si>
    <t>VANDEIR ALVES NOGUEIRA ME</t>
  </si>
  <si>
    <t>NF 239</t>
  </si>
  <si>
    <t>NF 230</t>
  </si>
  <si>
    <t>NF 229</t>
  </si>
  <si>
    <t>NF 010</t>
  </si>
  <si>
    <t xml:space="preserve">ALBAN INDUSTRIA E COM DE EMBALAGENS </t>
  </si>
  <si>
    <t>NF 122577</t>
  </si>
  <si>
    <t xml:space="preserve">MERCEARIA PREÇO BAIXO </t>
  </si>
  <si>
    <t>NF 549</t>
  </si>
  <si>
    <t>NF 548</t>
  </si>
  <si>
    <t>NF 123549</t>
  </si>
  <si>
    <t>3.3. Material Expediente</t>
  </si>
  <si>
    <t xml:space="preserve">VALDIR DOMINGOS DA SILVA </t>
  </si>
  <si>
    <t>NF 1355</t>
  </si>
  <si>
    <t>PAPELARIA DINAMICA</t>
  </si>
  <si>
    <t>NF 140850</t>
  </si>
  <si>
    <t xml:space="preserve">PAPELARIA UNIVERSO </t>
  </si>
  <si>
    <t>NF 24650</t>
  </si>
  <si>
    <t>GRAFICA MARQUES LTDA</t>
  </si>
  <si>
    <t>NF 6374</t>
  </si>
  <si>
    <t>3.4. Material Divulgação</t>
  </si>
  <si>
    <t>PORTAL COMUNICAÇÕES E EDITORA LTDA EPP</t>
  </si>
  <si>
    <t>NFSE 30938</t>
  </si>
  <si>
    <t>EDITORA RAIZES LTDA</t>
  </si>
  <si>
    <t>NFSE 37571</t>
  </si>
  <si>
    <t>3.5. Material Permanente</t>
  </si>
  <si>
    <t>JOSE EDIMAR GIL ROSA -ME NOVA VIDRAÇARIA</t>
  </si>
  <si>
    <t>NF 100</t>
  </si>
  <si>
    <t>3.6. Combustível</t>
  </si>
  <si>
    <t>COMERCIAL DE DERIVADOS DE PETROLEO JOTTAS LTDA</t>
  </si>
  <si>
    <t>NF 21651</t>
  </si>
  <si>
    <t>COMERCIAL DE DERIVADOS DE PETROLEO JOTAS LTDA PONTEIO</t>
  </si>
  <si>
    <t>NF 6427</t>
  </si>
  <si>
    <t>3.7. GLP</t>
  </si>
  <si>
    <t>ELIZANGELA C T FARIA MARTINS</t>
  </si>
  <si>
    <t>NF 2085</t>
  </si>
  <si>
    <t>3.8. Material de Lavanderia</t>
  </si>
  <si>
    <t>4. Manutenção</t>
  </si>
  <si>
    <t>4.1. Materiais de Manutenção</t>
  </si>
  <si>
    <t>RIBEIRO NASCIMENTO &amp; COSTA LTDA</t>
  </si>
  <si>
    <t>NF 7591</t>
  </si>
  <si>
    <t>4.2. Serviços de Manutenção</t>
  </si>
  <si>
    <t>ARLINDO ANTONIO DE OLIVEIRA JUNIOR</t>
  </si>
  <si>
    <t>NFSE 274</t>
  </si>
  <si>
    <t>SOCRAM MAQUINAS APARELHOS E EQUIPAMENTOS</t>
  </si>
  <si>
    <t>NFSE 848</t>
  </si>
  <si>
    <t>NILSON ROSA DE SOUZA EIRELI ME</t>
  </si>
  <si>
    <t>NFSE 070</t>
  </si>
  <si>
    <t>NFSE 069</t>
  </si>
  <si>
    <t>JOAQUIM FERREIRA DOS SANTOS ME</t>
  </si>
  <si>
    <t>NFSE 075</t>
  </si>
  <si>
    <t>CONSTRUTORA E PRESTADORA DE SERVIÇOS VM LTDA ME</t>
  </si>
  <si>
    <t>NFSE 073</t>
  </si>
  <si>
    <t>5. Seguros / Impostos / Taxas</t>
  </si>
  <si>
    <t>5.1. Seguros (Imóvel e Automóvel)</t>
  </si>
  <si>
    <t>5.2. Taxas e Serviços de Cartório</t>
  </si>
  <si>
    <t>5.3. Taxas Impostos</t>
  </si>
  <si>
    <t>DUAM - S NFSE SMA</t>
  </si>
  <si>
    <t>DUAM</t>
  </si>
  <si>
    <t>5.4. Taxas Bancárias</t>
  </si>
  <si>
    <t>BANCO DO BRASIL DOC/TED ELETRÔNICO</t>
  </si>
  <si>
    <t>TARIFA</t>
  </si>
  <si>
    <t>TARIFA PACOTES SERVIÇOS</t>
  </si>
  <si>
    <t>6. Telefonia</t>
  </si>
  <si>
    <t xml:space="preserve">TELEFONE OI </t>
  </si>
  <si>
    <t>FATURA</t>
  </si>
  <si>
    <t>FATURAS</t>
  </si>
  <si>
    <t>7. Água</t>
  </si>
  <si>
    <t>SANEAGO REF JAN/2019</t>
  </si>
  <si>
    <t>CONCESSIONARIA</t>
  </si>
  <si>
    <t>SANEAGO REF MAR/2019</t>
  </si>
  <si>
    <t>8. Energia Elétrica</t>
  </si>
  <si>
    <t>9. Prestação de Serviços Terceiros</t>
  </si>
  <si>
    <t>F T MENDES &amp; CIA LTDA</t>
  </si>
  <si>
    <t>NFSE 027</t>
  </si>
  <si>
    <t>ORBIS GESTÃO DE TECNOLOGIA EM SAUDE EIRELI EPP</t>
  </si>
  <si>
    <t>NFSE 1089</t>
  </si>
  <si>
    <t>ALLEN DANIEL SOUZA HOLANDA</t>
  </si>
  <si>
    <t>NFSE 007</t>
  </si>
  <si>
    <t>PRO ATIVA CURSOS E RECURSOS HUMANO</t>
  </si>
  <si>
    <t>NFSE 012</t>
  </si>
  <si>
    <t>MARLENE JOSE SILVA GONÇALVES</t>
  </si>
  <si>
    <t>NFSE 150</t>
  </si>
  <si>
    <t>DOUGLAS HENRIQUE DE CARVALHO</t>
  </si>
  <si>
    <t>NFSE 023</t>
  </si>
  <si>
    <t>S&amp;G INDUSTRIA E SOLUÇÕES LTDA</t>
  </si>
  <si>
    <t>NFSE 9308</t>
  </si>
  <si>
    <t>NFSE 9714</t>
  </si>
  <si>
    <t>SSTG SEGURANÇA E SAUDE DO TRABALHO DE GOIANIA LTDA</t>
  </si>
  <si>
    <t>NFSE 433</t>
  </si>
  <si>
    <t>10. Informática</t>
  </si>
  <si>
    <t>CONSUMER SOLUCOES EM TECNOLOGIA LTDA ME</t>
  </si>
  <si>
    <t>NFSE 37555</t>
  </si>
  <si>
    <t>AB SISTEMAS</t>
  </si>
  <si>
    <t>NFSE 9689</t>
  </si>
  <si>
    <t>SD DE MEDEIROS LTDA</t>
  </si>
  <si>
    <t>NFSE 8738</t>
  </si>
  <si>
    <t>11. TOTAL GLOBAL</t>
  </si>
  <si>
    <t>TOTAL DO REPASSE</t>
  </si>
  <si>
    <t>2º PARC REF ABR2019 (7º REPASSE)</t>
  </si>
  <si>
    <t>TED - 104 0794 11433328000118 FMS SMA</t>
  </si>
  <si>
    <t>3º PARC REF ABR2019 (7º REPASSE)</t>
  </si>
  <si>
    <t>4º PARC REF ABR2019 (7º REPASSE)</t>
  </si>
  <si>
    <t>5º PARC REF ABR2019 (7º REPASSE)</t>
  </si>
  <si>
    <t>6º PARC REF ABR2019 (7º REPASSE)</t>
  </si>
  <si>
    <t>12. SALDO DO MÊS ANTERIOR</t>
  </si>
  <si>
    <t>SALDO CONTA DIA 30/04/19</t>
  </si>
  <si>
    <t>SALDO</t>
  </si>
  <si>
    <t>SALDO CONTA MÊS ANTERIOR</t>
  </si>
  <si>
    <t>ESTORNO</t>
  </si>
  <si>
    <t>CREDITO</t>
  </si>
  <si>
    <t>REINALDO PASCUALOTE JUNIO REF NF 099</t>
  </si>
  <si>
    <t>SALDO EM CONTA</t>
  </si>
  <si>
    <t>GOIÂNIA (GO),  31 MAIO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</si>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</sst>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14" fontId="1" fillId="4" borderId="10" xfId="0" applyNumberFormat="1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/>
    </xf>
    <xf numFmtId="4" fontId="3" fillId="4" borderId="10" xfId="0" applyNumberFormat="1" applyFont="1" applyFill="1" applyBorder="1" applyAlignment="1" applyProtection="1">
      <alignment horizontal="right" vertical="top"/>
      <protection locked="0"/>
    </xf>
    <xf numFmtId="164" fontId="3" fillId="4" borderId="10" xfId="0" applyNumberFormat="1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 wrapText="1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4" fontId="1" fillId="4" borderId="10" xfId="0" applyNumberFormat="1" applyFont="1" applyFill="1" applyBorder="1" applyAlignment="1">
      <alignment horizontal="right" vertical="top"/>
    </xf>
    <xf numFmtId="0" fontId="1" fillId="0" borderId="9" xfId="0" applyFont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4" fontId="1" fillId="0" borderId="10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164" fontId="1" fillId="0" borderId="10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1" fillId="0" borderId="11" xfId="0" applyFont="1" applyBorder="1" applyAlignment="1">
      <alignment vertical="top"/>
    </xf>
    <xf numFmtId="164" fontId="3" fillId="4" borderId="10" xfId="0" applyNumberFormat="1" applyFont="1" applyFill="1" applyBorder="1" applyAlignment="1">
      <alignment horizontal="left" vertical="top"/>
    </xf>
    <xf numFmtId="0" fontId="3" fillId="4" borderId="11" xfId="0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vertical="top"/>
    </xf>
    <xf numFmtId="16" fontId="1" fillId="4" borderId="11" xfId="0" applyNumberFormat="1" applyFont="1" applyFill="1" applyBorder="1" applyAlignment="1">
      <alignment horizontal="left"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4" fontId="3" fillId="0" borderId="10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vertical="top"/>
    </xf>
    <xf numFmtId="0" fontId="1" fillId="0" borderId="9" xfId="0" applyFont="1" applyBorder="1"/>
    <xf numFmtId="0" fontId="1" fillId="4" borderId="0" xfId="0" applyFont="1" applyFill="1" applyAlignment="1">
      <alignment vertical="top"/>
    </xf>
    <xf numFmtId="164" fontId="2" fillId="2" borderId="13" xfId="0" applyNumberFormat="1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left" vertical="top" wrapText="1"/>
    </xf>
    <xf numFmtId="4" fontId="1" fillId="5" borderId="10" xfId="0" applyNumberFormat="1" applyFont="1" applyFill="1" applyBorder="1" applyAlignment="1">
      <alignment horizontal="right" vertical="top"/>
    </xf>
    <xf numFmtId="164" fontId="1" fillId="5" borderId="10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4" fontId="1" fillId="0" borderId="10" xfId="0" applyNumberFormat="1" applyFont="1" applyBorder="1" applyAlignment="1" applyProtection="1">
      <alignment horizontal="right" vertical="top"/>
      <protection locked="0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4" fontId="1" fillId="5" borderId="10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4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17" fontId="1" fillId="4" borderId="11" xfId="0" applyNumberFormat="1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 wrapText="1"/>
    </xf>
    <xf numFmtId="4" fontId="2" fillId="2" borderId="16" xfId="0" applyNumberFormat="1" applyFont="1" applyFill="1" applyBorder="1" applyAlignment="1">
      <alignment horizontal="right" vertical="top"/>
    </xf>
    <xf numFmtId="164" fontId="1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PRESTA&#199;&#195;O%20DE%20CONTAS_HMAA%202019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Rel_NF_PAGAS"/>
      <sheetName val="Rel_NF_pagasNOV"/>
      <sheetName val="Planilh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1">
          <cell r="B131">
            <v>97093.010000000068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5DE2-0797-4D8B-8F9D-CC0C46F81E44}">
  <dimension ref="B1:G159"/>
  <sheetViews>
    <sheetView tabSelected="1" zoomScaleNormal="100" workbookViewId="0">
      <selection activeCell="L8" sqref="L8"/>
    </sheetView>
  </sheetViews>
  <sheetFormatPr defaultColWidth="8.6640625" defaultRowHeight="13.8" x14ac:dyDescent="0.3"/>
  <cols>
    <col min="1" max="1" width="2.6640625" style="1" customWidth="1"/>
    <col min="2" max="2" width="50.44140625" style="1" bestFit="1" customWidth="1"/>
    <col min="3" max="3" width="13.6640625" style="2" bestFit="1" customWidth="1"/>
    <col min="4" max="4" width="13" style="3" customWidth="1"/>
    <col min="5" max="5" width="15.6640625" style="4" customWidth="1"/>
    <col min="6" max="6" width="36.5546875" style="1" customWidth="1"/>
    <col min="7" max="7" width="0.44140625" style="1" hidden="1" customWidth="1"/>
    <col min="8" max="16384" width="8.6640625" style="1"/>
  </cols>
  <sheetData>
    <row r="1" spans="2:6" ht="13.95" customHeight="1" x14ac:dyDescent="0.3">
      <c r="B1" s="5" t="s">
        <v>0</v>
      </c>
      <c r="C1" s="6"/>
      <c r="D1" s="7"/>
      <c r="E1" s="8"/>
      <c r="F1" s="9"/>
    </row>
    <row r="2" spans="2:6" ht="13.95" customHeight="1" x14ac:dyDescent="0.3">
      <c r="B2" s="10" t="s">
        <v>1</v>
      </c>
      <c r="F2" s="11"/>
    </row>
    <row r="3" spans="2:6" ht="13.95" customHeight="1" x14ac:dyDescent="0.3">
      <c r="B3" s="10"/>
      <c r="F3" s="11"/>
    </row>
    <row r="4" spans="2:6" ht="13.95" customHeight="1" x14ac:dyDescent="0.3">
      <c r="B4" s="12" t="s">
        <v>2</v>
      </c>
      <c r="C4" s="13"/>
      <c r="D4" s="13"/>
      <c r="E4" s="13"/>
      <c r="F4" s="14"/>
    </row>
    <row r="5" spans="2:6" ht="13.95" customHeight="1" thickBot="1" x14ac:dyDescent="0.35">
      <c r="B5" s="10"/>
      <c r="C5" s="84"/>
      <c r="D5" s="85"/>
      <c r="E5" s="86"/>
      <c r="F5" s="11"/>
    </row>
    <row r="6" spans="2:6" ht="13.95" customHeight="1" x14ac:dyDescent="0.3">
      <c r="B6" s="104" t="s">
        <v>3</v>
      </c>
      <c r="C6" s="105" t="s">
        <v>4</v>
      </c>
      <c r="D6" s="64" t="s">
        <v>5</v>
      </c>
      <c r="E6" s="106" t="s">
        <v>6</v>
      </c>
      <c r="F6" s="107" t="s">
        <v>7</v>
      </c>
    </row>
    <row r="7" spans="2:6" ht="13.95" customHeight="1" x14ac:dyDescent="0.3">
      <c r="B7" s="108" t="s">
        <v>8</v>
      </c>
      <c r="C7" s="92">
        <f>SUM(C8,C11,C21)</f>
        <v>148328.71000000002</v>
      </c>
      <c r="D7" s="91"/>
      <c r="E7" s="93"/>
      <c r="F7" s="109"/>
    </row>
    <row r="8" spans="2:6" ht="13.95" customHeight="1" x14ac:dyDescent="0.3">
      <c r="B8" s="110" t="s">
        <v>9</v>
      </c>
      <c r="C8" s="55">
        <f>SUM(C9:C10)</f>
        <v>70510.5</v>
      </c>
      <c r="D8" s="56"/>
      <c r="E8" s="57"/>
      <c r="F8" s="111"/>
    </row>
    <row r="9" spans="2:6" ht="13.95" customHeight="1" x14ac:dyDescent="0.3">
      <c r="B9" s="15" t="s">
        <v>10</v>
      </c>
      <c r="C9" s="16">
        <v>70510.5</v>
      </c>
      <c r="D9" s="17">
        <v>43600</v>
      </c>
      <c r="E9" s="18" t="s">
        <v>11</v>
      </c>
      <c r="F9" s="19" t="s">
        <v>12</v>
      </c>
    </row>
    <row r="10" spans="2:6" ht="13.95" customHeight="1" x14ac:dyDescent="0.3">
      <c r="B10" s="15"/>
      <c r="C10" s="16"/>
      <c r="D10" s="17"/>
      <c r="E10" s="18"/>
      <c r="F10" s="112"/>
    </row>
    <row r="11" spans="2:6" ht="13.95" customHeight="1" x14ac:dyDescent="0.3">
      <c r="B11" s="113" t="s">
        <v>13</v>
      </c>
      <c r="C11" s="55">
        <f>SUM(C12:C20)</f>
        <v>77818.210000000006</v>
      </c>
      <c r="D11" s="95"/>
      <c r="E11" s="94"/>
      <c r="F11" s="114"/>
    </row>
    <row r="12" spans="2:6" ht="13.95" customHeight="1" x14ac:dyDescent="0.3">
      <c r="B12" s="20" t="s">
        <v>14</v>
      </c>
      <c r="C12" s="21">
        <v>35475.300000000003</v>
      </c>
      <c r="D12" s="22">
        <v>43602</v>
      </c>
      <c r="E12" s="23" t="s">
        <v>11</v>
      </c>
      <c r="F12" s="24" t="s">
        <v>15</v>
      </c>
    </row>
    <row r="13" spans="2:6" ht="13.95" customHeight="1" x14ac:dyDescent="0.3">
      <c r="B13" s="38" t="s">
        <v>16</v>
      </c>
      <c r="C13" s="36">
        <v>16898.099999999999</v>
      </c>
      <c r="D13" s="22">
        <v>43601</v>
      </c>
      <c r="E13" s="25" t="s">
        <v>17</v>
      </c>
      <c r="F13" s="24" t="s">
        <v>18</v>
      </c>
    </row>
    <row r="14" spans="2:6" ht="13.95" customHeight="1" x14ac:dyDescent="0.3">
      <c r="B14" s="20" t="s">
        <v>19</v>
      </c>
      <c r="C14" s="21">
        <v>1877</v>
      </c>
      <c r="D14" s="22">
        <v>43602</v>
      </c>
      <c r="E14" s="23" t="s">
        <v>17</v>
      </c>
      <c r="F14" s="24" t="s">
        <v>20</v>
      </c>
    </row>
    <row r="15" spans="2:6" ht="13.95" customHeight="1" x14ac:dyDescent="0.3">
      <c r="B15" s="115" t="s">
        <v>19</v>
      </c>
      <c r="C15" s="96">
        <v>1877</v>
      </c>
      <c r="D15" s="41">
        <v>43602</v>
      </c>
      <c r="E15" s="52" t="s">
        <v>17</v>
      </c>
      <c r="F15" s="43" t="s">
        <v>20</v>
      </c>
    </row>
    <row r="16" spans="2:6" ht="13.95" customHeight="1" x14ac:dyDescent="0.3">
      <c r="B16" s="20" t="s">
        <v>21</v>
      </c>
      <c r="C16" s="21">
        <v>3007</v>
      </c>
      <c r="D16" s="22">
        <v>43601</v>
      </c>
      <c r="E16" s="23" t="s">
        <v>17</v>
      </c>
      <c r="F16" s="24" t="s">
        <v>22</v>
      </c>
    </row>
    <row r="17" spans="2:6" ht="13.95" customHeight="1" x14ac:dyDescent="0.3">
      <c r="B17" s="20" t="s">
        <v>23</v>
      </c>
      <c r="C17" s="21">
        <v>11719.65</v>
      </c>
      <c r="D17" s="22">
        <v>43602</v>
      </c>
      <c r="E17" s="23" t="s">
        <v>11</v>
      </c>
      <c r="F17" s="24" t="s">
        <v>24</v>
      </c>
    </row>
    <row r="18" spans="2:6" ht="13.95" customHeight="1" x14ac:dyDescent="0.3">
      <c r="B18" s="20" t="s">
        <v>25</v>
      </c>
      <c r="C18" s="21">
        <v>1877</v>
      </c>
      <c r="D18" s="22">
        <v>43602</v>
      </c>
      <c r="E18" s="23" t="s">
        <v>11</v>
      </c>
      <c r="F18" s="24" t="s">
        <v>26</v>
      </c>
    </row>
    <row r="19" spans="2:6" ht="13.95" customHeight="1" x14ac:dyDescent="0.3">
      <c r="B19" s="20" t="s">
        <v>27</v>
      </c>
      <c r="C19" s="21">
        <v>5087.16</v>
      </c>
      <c r="D19" s="22">
        <v>43602</v>
      </c>
      <c r="E19" s="23" t="s">
        <v>11</v>
      </c>
      <c r="F19" s="24" t="s">
        <v>28</v>
      </c>
    </row>
    <row r="20" spans="2:6" ht="13.95" customHeight="1" x14ac:dyDescent="0.3">
      <c r="B20" s="26"/>
      <c r="C20" s="27"/>
      <c r="D20" s="28"/>
      <c r="E20" s="29"/>
      <c r="F20" s="30"/>
    </row>
    <row r="21" spans="2:6" ht="13.95" customHeight="1" x14ac:dyDescent="0.3">
      <c r="B21" s="113" t="s">
        <v>29</v>
      </c>
      <c r="C21" s="55">
        <f>SUM(C22:C23)</f>
        <v>0</v>
      </c>
      <c r="D21" s="95"/>
      <c r="E21" s="94"/>
      <c r="F21" s="114"/>
    </row>
    <row r="22" spans="2:6" ht="13.95" customHeight="1" x14ac:dyDescent="0.3">
      <c r="B22" s="31"/>
      <c r="C22" s="32"/>
      <c r="D22" s="33"/>
      <c r="E22" s="34"/>
      <c r="F22" s="35"/>
    </row>
    <row r="23" spans="2:6" ht="13.95" customHeight="1" x14ac:dyDescent="0.3">
      <c r="B23" s="15"/>
      <c r="C23" s="36"/>
      <c r="D23" s="17"/>
      <c r="E23" s="18"/>
      <c r="F23" s="19"/>
    </row>
    <row r="24" spans="2:6" ht="13.95" customHeight="1" x14ac:dyDescent="0.3">
      <c r="B24" s="116" t="s">
        <v>30</v>
      </c>
      <c r="C24" s="92">
        <f>SUM(C25,C37,C39)</f>
        <v>25073.97</v>
      </c>
      <c r="D24" s="98"/>
      <c r="E24" s="97"/>
      <c r="F24" s="117"/>
    </row>
    <row r="25" spans="2:6" ht="13.95" customHeight="1" x14ac:dyDescent="0.3">
      <c r="B25" s="110" t="s">
        <v>31</v>
      </c>
      <c r="C25" s="55">
        <f>SUM(C26:C36)</f>
        <v>21476.27</v>
      </c>
      <c r="D25" s="56"/>
      <c r="E25" s="57"/>
      <c r="F25" s="111"/>
    </row>
    <row r="26" spans="2:6" ht="13.95" customHeight="1" x14ac:dyDescent="0.3">
      <c r="B26" s="37" t="s">
        <v>32</v>
      </c>
      <c r="C26" s="36">
        <v>1995.04</v>
      </c>
      <c r="D26" s="22">
        <v>43598</v>
      </c>
      <c r="E26" s="23" t="s">
        <v>33</v>
      </c>
      <c r="F26" s="24" t="s">
        <v>34</v>
      </c>
    </row>
    <row r="27" spans="2:6" ht="13.95" customHeight="1" x14ac:dyDescent="0.3">
      <c r="B27" s="37" t="s">
        <v>35</v>
      </c>
      <c r="C27" s="36">
        <v>1469.32</v>
      </c>
      <c r="D27" s="22">
        <v>43587</v>
      </c>
      <c r="E27" s="23" t="s">
        <v>17</v>
      </c>
      <c r="F27" s="24" t="s">
        <v>36</v>
      </c>
    </row>
    <row r="28" spans="2:6" ht="13.95" customHeight="1" x14ac:dyDescent="0.3">
      <c r="B28" s="37" t="s">
        <v>37</v>
      </c>
      <c r="C28" s="36">
        <v>1459.49</v>
      </c>
      <c r="D28" s="22">
        <v>43607</v>
      </c>
      <c r="E28" s="23" t="s">
        <v>17</v>
      </c>
      <c r="F28" s="24" t="s">
        <v>38</v>
      </c>
    </row>
    <row r="29" spans="2:6" ht="13.95" customHeight="1" x14ac:dyDescent="0.3">
      <c r="B29" s="38" t="s">
        <v>35</v>
      </c>
      <c r="C29" s="36">
        <v>1589.3</v>
      </c>
      <c r="D29" s="22">
        <v>43607</v>
      </c>
      <c r="E29" s="23" t="s">
        <v>17</v>
      </c>
      <c r="F29" s="24" t="s">
        <v>39</v>
      </c>
    </row>
    <row r="30" spans="2:6" ht="13.95" customHeight="1" x14ac:dyDescent="0.3">
      <c r="B30" s="38" t="s">
        <v>32</v>
      </c>
      <c r="C30" s="36">
        <v>201.01</v>
      </c>
      <c r="D30" s="22">
        <v>43607</v>
      </c>
      <c r="E30" s="23" t="s">
        <v>17</v>
      </c>
      <c r="F30" s="24" t="s">
        <v>40</v>
      </c>
    </row>
    <row r="31" spans="2:6" ht="13.95" customHeight="1" x14ac:dyDescent="0.3">
      <c r="B31" s="38" t="s">
        <v>41</v>
      </c>
      <c r="C31" s="36">
        <v>1781.68</v>
      </c>
      <c r="D31" s="22">
        <v>43608</v>
      </c>
      <c r="E31" s="23" t="s">
        <v>33</v>
      </c>
      <c r="F31" s="24" t="s">
        <v>42</v>
      </c>
    </row>
    <row r="32" spans="2:6" ht="13.95" customHeight="1" x14ac:dyDescent="0.3">
      <c r="B32" s="38" t="s">
        <v>35</v>
      </c>
      <c r="C32" s="36">
        <v>2494.5500000000002</v>
      </c>
      <c r="D32" s="22">
        <v>43608</v>
      </c>
      <c r="E32" s="23" t="s">
        <v>17</v>
      </c>
      <c r="F32" s="24" t="s">
        <v>43</v>
      </c>
    </row>
    <row r="33" spans="2:6" ht="13.95" customHeight="1" x14ac:dyDescent="0.3">
      <c r="B33" s="38" t="s">
        <v>37</v>
      </c>
      <c r="C33" s="36">
        <v>562.84</v>
      </c>
      <c r="D33" s="22">
        <v>43608</v>
      </c>
      <c r="E33" s="23" t="s">
        <v>17</v>
      </c>
      <c r="F33" s="24" t="s">
        <v>44</v>
      </c>
    </row>
    <row r="34" spans="2:6" ht="13.95" customHeight="1" x14ac:dyDescent="0.3">
      <c r="B34" s="38" t="s">
        <v>35</v>
      </c>
      <c r="C34" s="36">
        <v>7928</v>
      </c>
      <c r="D34" s="22">
        <v>43608</v>
      </c>
      <c r="E34" s="23" t="s">
        <v>17</v>
      </c>
      <c r="F34" s="24" t="s">
        <v>45</v>
      </c>
    </row>
    <row r="35" spans="2:6" ht="13.95" customHeight="1" x14ac:dyDescent="0.3">
      <c r="B35" s="38" t="s">
        <v>32</v>
      </c>
      <c r="C35" s="36">
        <v>1995.04</v>
      </c>
      <c r="D35" s="22">
        <v>43608</v>
      </c>
      <c r="E35" s="23" t="s">
        <v>33</v>
      </c>
      <c r="F35" s="24" t="s">
        <v>34</v>
      </c>
    </row>
    <row r="36" spans="2:6" ht="13.95" customHeight="1" x14ac:dyDescent="0.3">
      <c r="B36" s="39"/>
      <c r="C36" s="32"/>
      <c r="D36" s="28"/>
      <c r="E36" s="29"/>
      <c r="F36" s="30"/>
    </row>
    <row r="37" spans="2:6" ht="13.95" customHeight="1" x14ac:dyDescent="0.3">
      <c r="B37" s="110" t="s">
        <v>46</v>
      </c>
      <c r="C37" s="55">
        <f>SUM(C38:C38)</f>
        <v>208.7</v>
      </c>
      <c r="D37" s="56"/>
      <c r="E37" s="57"/>
      <c r="F37" s="111"/>
    </row>
    <row r="38" spans="2:6" ht="13.95" customHeight="1" x14ac:dyDescent="0.3">
      <c r="B38" s="37" t="s">
        <v>47</v>
      </c>
      <c r="C38" s="40">
        <v>208.7</v>
      </c>
      <c r="D38" s="41">
        <v>43587</v>
      </c>
      <c r="E38" s="42" t="s">
        <v>17</v>
      </c>
      <c r="F38" s="43" t="s">
        <v>48</v>
      </c>
    </row>
    <row r="39" spans="2:6" ht="13.95" customHeight="1" x14ac:dyDescent="0.3">
      <c r="B39" s="110" t="s">
        <v>49</v>
      </c>
      <c r="C39" s="55">
        <f>SUM(C40:C43)</f>
        <v>3389</v>
      </c>
      <c r="D39" s="56"/>
      <c r="E39" s="57"/>
      <c r="F39" s="111"/>
    </row>
    <row r="40" spans="2:6" ht="13.95" customHeight="1" x14ac:dyDescent="0.3">
      <c r="B40" s="37" t="s">
        <v>50</v>
      </c>
      <c r="C40" s="40">
        <v>875</v>
      </c>
      <c r="D40" s="41">
        <v>43588</v>
      </c>
      <c r="E40" s="52" t="s">
        <v>11</v>
      </c>
      <c r="F40" s="43" t="s">
        <v>51</v>
      </c>
    </row>
    <row r="41" spans="2:6" ht="13.95" customHeight="1" x14ac:dyDescent="0.3">
      <c r="B41" s="37" t="s">
        <v>52</v>
      </c>
      <c r="C41" s="40">
        <v>1890</v>
      </c>
      <c r="D41" s="41">
        <v>43587</v>
      </c>
      <c r="E41" s="52" t="s">
        <v>17</v>
      </c>
      <c r="F41" s="43" t="s">
        <v>53</v>
      </c>
    </row>
    <row r="42" spans="2:6" ht="13.95" customHeight="1" x14ac:dyDescent="0.3">
      <c r="B42" s="37" t="s">
        <v>54</v>
      </c>
      <c r="C42" s="40">
        <v>624</v>
      </c>
      <c r="D42" s="41">
        <v>43587</v>
      </c>
      <c r="E42" s="52" t="s">
        <v>17</v>
      </c>
      <c r="F42" s="43" t="s">
        <v>55</v>
      </c>
    </row>
    <row r="43" spans="2:6" ht="13.95" customHeight="1" x14ac:dyDescent="0.3">
      <c r="B43" s="44"/>
      <c r="C43" s="36"/>
      <c r="D43" s="22"/>
      <c r="E43" s="23"/>
      <c r="F43" s="24"/>
    </row>
    <row r="44" spans="2:6" ht="13.95" customHeight="1" x14ac:dyDescent="0.3">
      <c r="B44" s="108" t="s">
        <v>56</v>
      </c>
      <c r="C44" s="92">
        <f>SUM(C45,C51,C68,C73,,C78,C81,C85,C88)</f>
        <v>32655.79</v>
      </c>
      <c r="D44" s="91"/>
      <c r="E44" s="93"/>
      <c r="F44" s="109"/>
    </row>
    <row r="45" spans="2:6" ht="13.95" customHeight="1" x14ac:dyDescent="0.3">
      <c r="B45" s="110" t="s">
        <v>57</v>
      </c>
      <c r="C45" s="55">
        <f>SUM(C46:C50)</f>
        <v>2774.9000000000005</v>
      </c>
      <c r="D45" s="56"/>
      <c r="E45" s="57"/>
      <c r="F45" s="111"/>
    </row>
    <row r="46" spans="2:6" ht="13.95" customHeight="1" x14ac:dyDescent="0.3">
      <c r="B46" s="37" t="s">
        <v>58</v>
      </c>
      <c r="C46" s="36">
        <v>1405.04</v>
      </c>
      <c r="D46" s="22">
        <v>43587</v>
      </c>
      <c r="E46" s="45" t="s">
        <v>11</v>
      </c>
      <c r="F46" s="46" t="s">
        <v>59</v>
      </c>
    </row>
    <row r="47" spans="2:6" ht="13.95" customHeight="1" x14ac:dyDescent="0.3">
      <c r="B47" s="38" t="s">
        <v>58</v>
      </c>
      <c r="C47" s="36">
        <v>128.18</v>
      </c>
      <c r="D47" s="22">
        <v>43588</v>
      </c>
      <c r="E47" s="45" t="s">
        <v>11</v>
      </c>
      <c r="F47" s="46" t="s">
        <v>60</v>
      </c>
    </row>
    <row r="48" spans="2:6" ht="13.95" customHeight="1" x14ac:dyDescent="0.3">
      <c r="B48" s="38" t="s">
        <v>61</v>
      </c>
      <c r="C48" s="36">
        <v>1191.8800000000001</v>
      </c>
      <c r="D48" s="22">
        <v>43602</v>
      </c>
      <c r="E48" s="45" t="s">
        <v>17</v>
      </c>
      <c r="F48" s="46" t="s">
        <v>62</v>
      </c>
    </row>
    <row r="49" spans="2:6" ht="13.95" customHeight="1" x14ac:dyDescent="0.3">
      <c r="B49" s="38" t="s">
        <v>63</v>
      </c>
      <c r="C49" s="36">
        <v>49.8</v>
      </c>
      <c r="D49" s="22">
        <v>43614</v>
      </c>
      <c r="E49" s="45" t="s">
        <v>17</v>
      </c>
      <c r="F49" s="46" t="s">
        <v>64</v>
      </c>
    </row>
    <row r="50" spans="2:6" ht="13.95" customHeight="1" x14ac:dyDescent="0.3">
      <c r="B50" s="38"/>
      <c r="C50" s="36"/>
      <c r="D50" s="22"/>
      <c r="E50" s="23"/>
      <c r="F50" s="24"/>
    </row>
    <row r="51" spans="2:6" ht="13.95" customHeight="1" x14ac:dyDescent="0.3">
      <c r="B51" s="110" t="s">
        <v>65</v>
      </c>
      <c r="C51" s="55">
        <f>SUM(C52:C67)</f>
        <v>16124.31</v>
      </c>
      <c r="D51" s="56"/>
      <c r="E51" s="57"/>
      <c r="F51" s="111"/>
    </row>
    <row r="52" spans="2:6" ht="13.95" customHeight="1" x14ac:dyDescent="0.3">
      <c r="B52" s="62" t="s">
        <v>58</v>
      </c>
      <c r="C52" s="40">
        <v>684.41</v>
      </c>
      <c r="D52" s="41">
        <v>43588</v>
      </c>
      <c r="E52" s="47" t="s">
        <v>11</v>
      </c>
      <c r="F52" s="43" t="s">
        <v>66</v>
      </c>
    </row>
    <row r="53" spans="2:6" ht="13.95" customHeight="1" x14ac:dyDescent="0.3">
      <c r="B53" s="38" t="s">
        <v>67</v>
      </c>
      <c r="C53" s="36">
        <v>1425.4</v>
      </c>
      <c r="D53" s="22">
        <v>43587</v>
      </c>
      <c r="E53" s="45" t="s">
        <v>11</v>
      </c>
      <c r="F53" s="24" t="s">
        <v>68</v>
      </c>
    </row>
    <row r="54" spans="2:6" ht="13.95" customHeight="1" x14ac:dyDescent="0.3">
      <c r="B54" s="38" t="s">
        <v>69</v>
      </c>
      <c r="C54" s="36">
        <v>226.71</v>
      </c>
      <c r="D54" s="22">
        <v>43587</v>
      </c>
      <c r="E54" s="45" t="s">
        <v>17</v>
      </c>
      <c r="F54" s="46" t="s">
        <v>70</v>
      </c>
    </row>
    <row r="55" spans="2:6" s="48" customFormat="1" ht="13.95" customHeight="1" x14ac:dyDescent="0.3">
      <c r="B55" s="38" t="s">
        <v>69</v>
      </c>
      <c r="C55" s="40">
        <v>698.38</v>
      </c>
      <c r="D55" s="22">
        <v>43587</v>
      </c>
      <c r="E55" s="45" t="s">
        <v>17</v>
      </c>
      <c r="F55" s="46" t="s">
        <v>71</v>
      </c>
    </row>
    <row r="56" spans="2:6" s="48" customFormat="1" ht="13.95" customHeight="1" x14ac:dyDescent="0.3">
      <c r="B56" s="38" t="s">
        <v>69</v>
      </c>
      <c r="C56" s="36">
        <v>521.38</v>
      </c>
      <c r="D56" s="22">
        <v>43587</v>
      </c>
      <c r="E56" s="45" t="s">
        <v>17</v>
      </c>
      <c r="F56" s="46" t="s">
        <v>72</v>
      </c>
    </row>
    <row r="57" spans="2:6" s="48" customFormat="1" ht="13.95" customHeight="1" x14ac:dyDescent="0.3">
      <c r="B57" s="38" t="s">
        <v>67</v>
      </c>
      <c r="C57" s="36">
        <v>1209.4000000000001</v>
      </c>
      <c r="D57" s="22">
        <v>43587</v>
      </c>
      <c r="E57" s="45" t="s">
        <v>11</v>
      </c>
      <c r="F57" s="46" t="s">
        <v>73</v>
      </c>
    </row>
    <row r="58" spans="2:6" s="48" customFormat="1" ht="13.95" customHeight="1" x14ac:dyDescent="0.3">
      <c r="B58" s="38" t="s">
        <v>74</v>
      </c>
      <c r="C58" s="36">
        <v>2580</v>
      </c>
      <c r="D58" s="22">
        <v>43587</v>
      </c>
      <c r="E58" s="45" t="s">
        <v>11</v>
      </c>
      <c r="F58" s="46" t="s">
        <v>75</v>
      </c>
    </row>
    <row r="59" spans="2:6" s="48" customFormat="1" ht="13.95" customHeight="1" x14ac:dyDescent="0.3">
      <c r="B59" s="38" t="s">
        <v>76</v>
      </c>
      <c r="C59" s="36">
        <v>1338.19</v>
      </c>
      <c r="D59" s="22">
        <v>43587</v>
      </c>
      <c r="E59" s="45" t="s">
        <v>17</v>
      </c>
      <c r="F59" s="46" t="s">
        <v>77</v>
      </c>
    </row>
    <row r="60" spans="2:6" s="48" customFormat="1" ht="13.95" customHeight="1" x14ac:dyDescent="0.3">
      <c r="B60" s="38" t="s">
        <v>76</v>
      </c>
      <c r="C60" s="36">
        <v>402.49</v>
      </c>
      <c r="D60" s="22">
        <v>43587</v>
      </c>
      <c r="E60" s="45" t="s">
        <v>17</v>
      </c>
      <c r="F60" s="46" t="s">
        <v>78</v>
      </c>
    </row>
    <row r="61" spans="2:6" s="48" customFormat="1" ht="13.95" customHeight="1" x14ac:dyDescent="0.3">
      <c r="B61" s="38" t="s">
        <v>76</v>
      </c>
      <c r="C61" s="40">
        <v>1127.43</v>
      </c>
      <c r="D61" s="41">
        <v>43587</v>
      </c>
      <c r="E61" s="47" t="s">
        <v>17</v>
      </c>
      <c r="F61" s="49" t="s">
        <v>79</v>
      </c>
    </row>
    <row r="62" spans="2:6" s="48" customFormat="1" ht="13.95" customHeight="1" x14ac:dyDescent="0.3">
      <c r="B62" s="38" t="s">
        <v>58</v>
      </c>
      <c r="C62" s="36">
        <v>1849.56</v>
      </c>
      <c r="D62" s="22">
        <v>43587</v>
      </c>
      <c r="E62" s="45" t="s">
        <v>11</v>
      </c>
      <c r="F62" s="46" t="s">
        <v>80</v>
      </c>
    </row>
    <row r="63" spans="2:6" s="48" customFormat="1" ht="13.95" customHeight="1" x14ac:dyDescent="0.3">
      <c r="B63" s="38" t="s">
        <v>81</v>
      </c>
      <c r="C63" s="36">
        <v>1197</v>
      </c>
      <c r="D63" s="22">
        <v>43598</v>
      </c>
      <c r="E63" s="45" t="s">
        <v>17</v>
      </c>
      <c r="F63" s="46" t="s">
        <v>82</v>
      </c>
    </row>
    <row r="64" spans="2:6" s="48" customFormat="1" ht="13.95" customHeight="1" x14ac:dyDescent="0.3">
      <c r="B64" s="38" t="s">
        <v>83</v>
      </c>
      <c r="C64" s="36">
        <v>221.68</v>
      </c>
      <c r="D64" s="22">
        <v>43602</v>
      </c>
      <c r="E64" s="45" t="s">
        <v>17</v>
      </c>
      <c r="F64" s="46" t="s">
        <v>84</v>
      </c>
    </row>
    <row r="65" spans="2:6" s="48" customFormat="1" ht="13.95" customHeight="1" x14ac:dyDescent="0.3">
      <c r="B65" s="38" t="s">
        <v>83</v>
      </c>
      <c r="C65" s="36">
        <v>2052.9</v>
      </c>
      <c r="D65" s="22">
        <v>43602</v>
      </c>
      <c r="E65" s="45" t="s">
        <v>17</v>
      </c>
      <c r="F65" s="46" t="s">
        <v>85</v>
      </c>
    </row>
    <row r="66" spans="2:6" s="48" customFormat="1" ht="13.95" customHeight="1" x14ac:dyDescent="0.3">
      <c r="B66" s="38" t="s">
        <v>81</v>
      </c>
      <c r="C66" s="36">
        <v>589.38</v>
      </c>
      <c r="D66" s="22">
        <v>43608</v>
      </c>
      <c r="E66" s="45" t="s">
        <v>33</v>
      </c>
      <c r="F66" s="46" t="s">
        <v>86</v>
      </c>
    </row>
    <row r="67" spans="2:6" ht="13.95" customHeight="1" x14ac:dyDescent="0.3">
      <c r="B67" s="39"/>
      <c r="C67" s="32"/>
      <c r="D67" s="28"/>
      <c r="E67" s="50"/>
      <c r="F67" s="51"/>
    </row>
    <row r="68" spans="2:6" ht="13.95" customHeight="1" x14ac:dyDescent="0.3">
      <c r="B68" s="110" t="s">
        <v>87</v>
      </c>
      <c r="C68" s="55">
        <f>SUM(C69:C72)</f>
        <v>2817.88</v>
      </c>
      <c r="D68" s="56"/>
      <c r="E68" s="57"/>
      <c r="F68" s="111"/>
    </row>
    <row r="69" spans="2:6" ht="13.95" customHeight="1" x14ac:dyDescent="0.3">
      <c r="B69" s="37" t="s">
        <v>88</v>
      </c>
      <c r="C69" s="40">
        <v>263.7</v>
      </c>
      <c r="D69" s="41">
        <v>43587</v>
      </c>
      <c r="E69" s="52" t="s">
        <v>11</v>
      </c>
      <c r="F69" s="43" t="s">
        <v>89</v>
      </c>
    </row>
    <row r="70" spans="2:6" ht="13.95" customHeight="1" x14ac:dyDescent="0.3">
      <c r="B70" s="37" t="s">
        <v>90</v>
      </c>
      <c r="C70" s="40">
        <v>887.5</v>
      </c>
      <c r="D70" s="41">
        <v>43595</v>
      </c>
      <c r="E70" s="52" t="s">
        <v>17</v>
      </c>
      <c r="F70" s="43" t="s">
        <v>91</v>
      </c>
    </row>
    <row r="71" spans="2:6" ht="13.95" customHeight="1" x14ac:dyDescent="0.3">
      <c r="B71" s="37" t="s">
        <v>92</v>
      </c>
      <c r="C71" s="40">
        <v>118.68</v>
      </c>
      <c r="D71" s="41">
        <v>43595</v>
      </c>
      <c r="E71" s="52" t="s">
        <v>17</v>
      </c>
      <c r="F71" s="43" t="s">
        <v>93</v>
      </c>
    </row>
    <row r="72" spans="2:6" ht="13.95" customHeight="1" x14ac:dyDescent="0.3">
      <c r="B72" s="37" t="s">
        <v>94</v>
      </c>
      <c r="C72" s="21">
        <v>1548</v>
      </c>
      <c r="D72" s="17">
        <v>43587</v>
      </c>
      <c r="E72" s="18" t="s">
        <v>17</v>
      </c>
      <c r="F72" s="19" t="s">
        <v>95</v>
      </c>
    </row>
    <row r="73" spans="2:6" ht="13.95" customHeight="1" x14ac:dyDescent="0.3">
      <c r="B73" s="110" t="s">
        <v>96</v>
      </c>
      <c r="C73" s="55">
        <f>SUM(C74:C77)</f>
        <v>710.8</v>
      </c>
      <c r="D73" s="56"/>
      <c r="E73" s="57"/>
      <c r="F73" s="111"/>
    </row>
    <row r="74" spans="2:6" ht="13.95" customHeight="1" x14ac:dyDescent="0.3">
      <c r="B74" s="37"/>
      <c r="C74" s="21"/>
      <c r="D74" s="17"/>
      <c r="E74" s="18"/>
      <c r="F74" s="19"/>
    </row>
    <row r="75" spans="2:6" ht="13.95" customHeight="1" x14ac:dyDescent="0.3">
      <c r="B75" s="44" t="s">
        <v>97</v>
      </c>
      <c r="C75" s="21">
        <v>550.79999999999995</v>
      </c>
      <c r="D75" s="17">
        <v>43608</v>
      </c>
      <c r="E75" s="18" t="s">
        <v>33</v>
      </c>
      <c r="F75" s="19" t="s">
        <v>98</v>
      </c>
    </row>
    <row r="76" spans="2:6" ht="13.95" customHeight="1" x14ac:dyDescent="0.3">
      <c r="B76" s="44" t="s">
        <v>99</v>
      </c>
      <c r="C76" s="21">
        <v>160</v>
      </c>
      <c r="D76" s="17">
        <v>43608</v>
      </c>
      <c r="E76" s="18" t="s">
        <v>11</v>
      </c>
      <c r="F76" s="19" t="s">
        <v>100</v>
      </c>
    </row>
    <row r="77" spans="2:6" ht="13.95" customHeight="1" x14ac:dyDescent="0.3">
      <c r="B77" s="44"/>
      <c r="C77" s="21"/>
      <c r="D77" s="17"/>
      <c r="E77" s="18"/>
      <c r="F77" s="19"/>
    </row>
    <row r="78" spans="2:6" ht="13.95" customHeight="1" x14ac:dyDescent="0.3">
      <c r="B78" s="110" t="s">
        <v>101</v>
      </c>
      <c r="C78" s="55">
        <f>SUM(C79:C80)</f>
        <v>500</v>
      </c>
      <c r="D78" s="56"/>
      <c r="E78" s="57"/>
      <c r="F78" s="111"/>
    </row>
    <row r="79" spans="2:6" ht="13.95" customHeight="1" x14ac:dyDescent="0.3">
      <c r="B79" s="37" t="s">
        <v>102</v>
      </c>
      <c r="C79" s="21">
        <v>500</v>
      </c>
      <c r="D79" s="17">
        <v>43588</v>
      </c>
      <c r="E79" s="18" t="s">
        <v>11</v>
      </c>
      <c r="F79" s="19" t="s">
        <v>103</v>
      </c>
    </row>
    <row r="80" spans="2:6" ht="13.95" customHeight="1" x14ac:dyDescent="0.3">
      <c r="B80" s="53"/>
      <c r="C80" s="27"/>
      <c r="D80" s="33"/>
      <c r="E80" s="34"/>
      <c r="F80" s="35"/>
    </row>
    <row r="81" spans="2:6" ht="13.95" customHeight="1" x14ac:dyDescent="0.3">
      <c r="B81" s="110" t="s">
        <v>104</v>
      </c>
      <c r="C81" s="55">
        <f>SUM(C82:C84)</f>
        <v>9187.9</v>
      </c>
      <c r="D81" s="56"/>
      <c r="E81" s="57"/>
      <c r="F81" s="111"/>
    </row>
    <row r="82" spans="2:6" ht="13.95" customHeight="1" x14ac:dyDescent="0.3">
      <c r="B82" s="44" t="s">
        <v>105</v>
      </c>
      <c r="C82" s="21">
        <v>4975.1899999999996</v>
      </c>
      <c r="D82" s="22">
        <v>43587</v>
      </c>
      <c r="E82" s="23" t="s">
        <v>11</v>
      </c>
      <c r="F82" s="54" t="s">
        <v>106</v>
      </c>
    </row>
    <row r="83" spans="2:6" ht="13.95" customHeight="1" x14ac:dyDescent="0.3">
      <c r="B83" s="44" t="s">
        <v>107</v>
      </c>
      <c r="C83" s="21">
        <v>4212.71</v>
      </c>
      <c r="D83" s="22">
        <v>43587</v>
      </c>
      <c r="E83" s="23" t="s">
        <v>11</v>
      </c>
      <c r="F83" s="24" t="s">
        <v>108</v>
      </c>
    </row>
    <row r="84" spans="2:6" ht="13.95" customHeight="1" x14ac:dyDescent="0.3">
      <c r="B84" s="44"/>
      <c r="C84" s="21"/>
      <c r="D84" s="22"/>
      <c r="E84" s="23"/>
      <c r="F84" s="24"/>
    </row>
    <row r="85" spans="2:6" ht="13.95" customHeight="1" x14ac:dyDescent="0.3">
      <c r="B85" s="110" t="s">
        <v>109</v>
      </c>
      <c r="C85" s="55">
        <f>SUM(C86:C87)</f>
        <v>540</v>
      </c>
      <c r="D85" s="56"/>
      <c r="E85" s="57"/>
      <c r="F85" s="111"/>
    </row>
    <row r="86" spans="2:6" ht="13.95" customHeight="1" x14ac:dyDescent="0.3">
      <c r="B86" s="38" t="s">
        <v>110</v>
      </c>
      <c r="C86" s="36">
        <v>540</v>
      </c>
      <c r="D86" s="22">
        <v>43587</v>
      </c>
      <c r="E86" s="23" t="s">
        <v>11</v>
      </c>
      <c r="F86" s="24" t="s">
        <v>111</v>
      </c>
    </row>
    <row r="87" spans="2:6" ht="13.95" customHeight="1" x14ac:dyDescent="0.3">
      <c r="B87" s="38"/>
      <c r="C87" s="36"/>
      <c r="D87" s="22"/>
      <c r="E87" s="23"/>
      <c r="F87" s="24"/>
    </row>
    <row r="88" spans="2:6" ht="13.95" customHeight="1" x14ac:dyDescent="0.3">
      <c r="B88" s="110" t="s">
        <v>112</v>
      </c>
      <c r="C88" s="55">
        <f>SUM(C90:C90)</f>
        <v>0</v>
      </c>
      <c r="D88" s="56"/>
      <c r="E88" s="57"/>
      <c r="F88" s="111"/>
    </row>
    <row r="89" spans="2:6" ht="13.95" customHeight="1" x14ac:dyDescent="0.3">
      <c r="B89" s="39"/>
      <c r="C89" s="32"/>
      <c r="D89" s="28"/>
      <c r="E89" s="29"/>
      <c r="F89" s="30"/>
    </row>
    <row r="90" spans="2:6" ht="13.95" customHeight="1" x14ac:dyDescent="0.3">
      <c r="B90" s="53"/>
      <c r="C90" s="58"/>
      <c r="D90" s="59"/>
      <c r="E90" s="60"/>
      <c r="F90" s="61"/>
    </row>
    <row r="91" spans="2:6" ht="13.95" customHeight="1" x14ac:dyDescent="0.3">
      <c r="B91" s="108" t="s">
        <v>113</v>
      </c>
      <c r="C91" s="92">
        <f>SUM(C92,C95)</f>
        <v>15320.48</v>
      </c>
      <c r="D91" s="91"/>
      <c r="E91" s="93"/>
      <c r="F91" s="109"/>
    </row>
    <row r="92" spans="2:6" ht="13.95" customHeight="1" x14ac:dyDescent="0.3">
      <c r="B92" s="110" t="s">
        <v>114</v>
      </c>
      <c r="C92" s="55">
        <f>SUM(C93:C93)</f>
        <v>33</v>
      </c>
      <c r="D92" s="56"/>
      <c r="E92" s="57"/>
      <c r="F92" s="111"/>
    </row>
    <row r="93" spans="2:6" ht="13.95" customHeight="1" x14ac:dyDescent="0.3">
      <c r="B93" s="38" t="s">
        <v>115</v>
      </c>
      <c r="C93" s="36">
        <v>33</v>
      </c>
      <c r="D93" s="22">
        <v>43602</v>
      </c>
      <c r="E93" s="23" t="s">
        <v>11</v>
      </c>
      <c r="F93" s="24" t="s">
        <v>116</v>
      </c>
    </row>
    <row r="94" spans="2:6" ht="13.95" customHeight="1" x14ac:dyDescent="0.3">
      <c r="B94" s="37"/>
      <c r="C94" s="40"/>
      <c r="D94" s="41"/>
      <c r="E94" s="52"/>
      <c r="F94" s="43"/>
    </row>
    <row r="95" spans="2:6" ht="13.95" customHeight="1" x14ac:dyDescent="0.3">
      <c r="B95" s="110" t="s">
        <v>117</v>
      </c>
      <c r="C95" s="55">
        <f>SUM(C96:C102)</f>
        <v>15287.48</v>
      </c>
      <c r="D95" s="56"/>
      <c r="E95" s="57"/>
      <c r="F95" s="111"/>
    </row>
    <row r="96" spans="2:6" ht="13.95" customHeight="1" x14ac:dyDescent="0.3">
      <c r="B96" s="62" t="s">
        <v>118</v>
      </c>
      <c r="C96" s="40">
        <v>98</v>
      </c>
      <c r="D96" s="41">
        <v>43587</v>
      </c>
      <c r="E96" s="52" t="s">
        <v>11</v>
      </c>
      <c r="F96" s="43" t="s">
        <v>119</v>
      </c>
    </row>
    <row r="97" spans="2:6" ht="13.95" customHeight="1" x14ac:dyDescent="0.3">
      <c r="B97" s="38" t="s">
        <v>120</v>
      </c>
      <c r="C97" s="40">
        <v>1534.9</v>
      </c>
      <c r="D97" s="41">
        <v>43608</v>
      </c>
      <c r="E97" s="52" t="s">
        <v>33</v>
      </c>
      <c r="F97" s="43" t="s">
        <v>121</v>
      </c>
    </row>
    <row r="98" spans="2:6" ht="13.95" customHeight="1" x14ac:dyDescent="0.3">
      <c r="B98" s="37" t="s">
        <v>122</v>
      </c>
      <c r="C98" s="40">
        <v>98</v>
      </c>
      <c r="D98" s="41">
        <v>43587</v>
      </c>
      <c r="E98" s="52" t="s">
        <v>11</v>
      </c>
      <c r="F98" s="43" t="s">
        <v>123</v>
      </c>
    </row>
    <row r="99" spans="2:6" ht="13.95" customHeight="1" x14ac:dyDescent="0.3">
      <c r="B99" s="37" t="s">
        <v>122</v>
      </c>
      <c r="C99" s="40">
        <v>460.6</v>
      </c>
      <c r="D99" s="41">
        <v>43587</v>
      </c>
      <c r="E99" s="52" t="s">
        <v>11</v>
      </c>
      <c r="F99" s="43" t="s">
        <v>124</v>
      </c>
    </row>
    <row r="100" spans="2:6" ht="13.95" customHeight="1" x14ac:dyDescent="0.3">
      <c r="B100" s="37" t="s">
        <v>125</v>
      </c>
      <c r="C100" s="40">
        <v>195.98</v>
      </c>
      <c r="D100" s="41">
        <v>43587</v>
      </c>
      <c r="E100" s="52" t="s">
        <v>11</v>
      </c>
      <c r="F100" s="43" t="s">
        <v>126</v>
      </c>
    </row>
    <row r="101" spans="2:6" ht="13.95" customHeight="1" x14ac:dyDescent="0.3">
      <c r="B101" s="37" t="s">
        <v>127</v>
      </c>
      <c r="C101" s="40">
        <v>12900</v>
      </c>
      <c r="D101" s="41">
        <v>43588</v>
      </c>
      <c r="E101" s="52" t="s">
        <v>11</v>
      </c>
      <c r="F101" s="43" t="s">
        <v>128</v>
      </c>
    </row>
    <row r="102" spans="2:6" ht="13.95" customHeight="1" x14ac:dyDescent="0.3">
      <c r="B102" s="37"/>
      <c r="C102" s="40"/>
      <c r="D102" s="41"/>
      <c r="E102" s="52"/>
      <c r="F102" s="43"/>
    </row>
    <row r="103" spans="2:6" ht="13.95" customHeight="1" x14ac:dyDescent="0.3">
      <c r="B103" s="108" t="s">
        <v>129</v>
      </c>
      <c r="C103" s="92">
        <f>SUM(C104,C106,C108,C111)</f>
        <v>1864.58</v>
      </c>
      <c r="D103" s="91"/>
      <c r="E103" s="93"/>
      <c r="F103" s="109"/>
    </row>
    <row r="104" spans="2:6" ht="13.95" customHeight="1" x14ac:dyDescent="0.3">
      <c r="B104" s="110" t="s">
        <v>130</v>
      </c>
      <c r="C104" s="55">
        <f>SUM(C105)</f>
        <v>0</v>
      </c>
      <c r="D104" s="56"/>
      <c r="E104" s="57"/>
      <c r="F104" s="111"/>
    </row>
    <row r="105" spans="2:6" ht="13.95" customHeight="1" x14ac:dyDescent="0.3">
      <c r="B105" s="37"/>
      <c r="C105" s="99"/>
      <c r="D105" s="41"/>
      <c r="E105" s="52"/>
      <c r="F105" s="49"/>
    </row>
    <row r="106" spans="2:6" ht="13.95" customHeight="1" x14ac:dyDescent="0.3">
      <c r="B106" s="110" t="s">
        <v>131</v>
      </c>
      <c r="C106" s="55">
        <f>SUM(C107:C107)</f>
        <v>0</v>
      </c>
      <c r="D106" s="56"/>
      <c r="E106" s="57"/>
      <c r="F106" s="111"/>
    </row>
    <row r="107" spans="2:6" ht="13.95" customHeight="1" x14ac:dyDescent="0.3">
      <c r="B107" s="37"/>
      <c r="C107" s="40"/>
      <c r="D107" s="41"/>
      <c r="E107" s="52"/>
      <c r="F107" s="43"/>
    </row>
    <row r="108" spans="2:6" ht="13.95" customHeight="1" x14ac:dyDescent="0.3">
      <c r="B108" s="110" t="s">
        <v>132</v>
      </c>
      <c r="C108" s="55">
        <f>SUM(C109:C110)</f>
        <v>1115.8</v>
      </c>
      <c r="D108" s="56"/>
      <c r="E108" s="57"/>
      <c r="F108" s="111"/>
    </row>
    <row r="109" spans="2:6" ht="13.95" customHeight="1" x14ac:dyDescent="0.3">
      <c r="B109" s="15" t="s">
        <v>133</v>
      </c>
      <c r="C109" s="36">
        <v>1115.8</v>
      </c>
      <c r="D109" s="17">
        <v>43588</v>
      </c>
      <c r="E109" s="18" t="s">
        <v>11</v>
      </c>
      <c r="F109" s="19" t="s">
        <v>134</v>
      </c>
    </row>
    <row r="110" spans="2:6" ht="13.95" customHeight="1" x14ac:dyDescent="0.3">
      <c r="B110" s="15"/>
      <c r="C110" s="36"/>
      <c r="D110" s="17"/>
      <c r="E110" s="18"/>
      <c r="F110" s="19"/>
    </row>
    <row r="111" spans="2:6" ht="13.95" customHeight="1" x14ac:dyDescent="0.3">
      <c r="B111" s="110" t="s">
        <v>135</v>
      </c>
      <c r="C111" s="55">
        <f>SUM(C112:C113)</f>
        <v>748.78</v>
      </c>
      <c r="D111" s="56"/>
      <c r="E111" s="57"/>
      <c r="F111" s="111"/>
    </row>
    <row r="112" spans="2:6" ht="13.95" customHeight="1" x14ac:dyDescent="0.3">
      <c r="B112" s="38" t="s">
        <v>136</v>
      </c>
      <c r="C112" s="21">
        <v>668.78</v>
      </c>
      <c r="D112" s="28"/>
      <c r="E112" s="23" t="s">
        <v>137</v>
      </c>
      <c r="F112" s="30"/>
    </row>
    <row r="113" spans="2:6" ht="13.95" customHeight="1" x14ac:dyDescent="0.3">
      <c r="B113" s="38" t="s">
        <v>138</v>
      </c>
      <c r="C113" s="21">
        <v>80</v>
      </c>
      <c r="D113" s="22">
        <v>43592</v>
      </c>
      <c r="E113" s="23" t="s">
        <v>137</v>
      </c>
      <c r="F113" s="30"/>
    </row>
    <row r="114" spans="2:6" ht="13.95" customHeight="1" x14ac:dyDescent="0.3">
      <c r="B114" s="108" t="s">
        <v>139</v>
      </c>
      <c r="C114" s="92">
        <f>SUM(C115:C116)</f>
        <v>1117.6300000000001</v>
      </c>
      <c r="D114" s="91"/>
      <c r="E114" s="93"/>
      <c r="F114" s="109"/>
    </row>
    <row r="115" spans="2:6" s="63" customFormat="1" ht="13.95" customHeight="1" x14ac:dyDescent="0.3">
      <c r="B115" s="38" t="s">
        <v>140</v>
      </c>
      <c r="C115" s="36">
        <v>644.47</v>
      </c>
      <c r="D115" s="22">
        <v>43599</v>
      </c>
      <c r="E115" s="25" t="s">
        <v>141</v>
      </c>
      <c r="F115" s="24" t="s">
        <v>142</v>
      </c>
    </row>
    <row r="116" spans="2:6" ht="13.95" customHeight="1" x14ac:dyDescent="0.3">
      <c r="B116" s="38" t="s">
        <v>140</v>
      </c>
      <c r="C116" s="36">
        <v>473.16</v>
      </c>
      <c r="D116" s="22">
        <v>43608</v>
      </c>
      <c r="E116" s="25" t="s">
        <v>141</v>
      </c>
      <c r="F116" s="24" t="s">
        <v>142</v>
      </c>
    </row>
    <row r="117" spans="2:6" ht="13.95" customHeight="1" x14ac:dyDescent="0.3">
      <c r="B117" s="108" t="s">
        <v>143</v>
      </c>
      <c r="C117" s="92">
        <f>SUM(C118:C119)</f>
        <v>16169.189999999999</v>
      </c>
      <c r="D117" s="91"/>
      <c r="E117" s="93"/>
      <c r="F117" s="109"/>
    </row>
    <row r="118" spans="2:6" ht="13.95" customHeight="1" x14ac:dyDescent="0.3">
      <c r="B118" s="37" t="s">
        <v>144</v>
      </c>
      <c r="C118" s="40">
        <v>7301.63</v>
      </c>
      <c r="D118" s="41">
        <v>43587</v>
      </c>
      <c r="E118" s="52" t="s">
        <v>141</v>
      </c>
      <c r="F118" s="43" t="s">
        <v>145</v>
      </c>
    </row>
    <row r="119" spans="2:6" ht="13.95" customHeight="1" x14ac:dyDescent="0.3">
      <c r="B119" s="37" t="s">
        <v>146</v>
      </c>
      <c r="C119" s="40">
        <v>8867.56</v>
      </c>
      <c r="D119" s="41">
        <v>43587</v>
      </c>
      <c r="E119" s="52" t="s">
        <v>141</v>
      </c>
      <c r="F119" s="43" t="s">
        <v>145</v>
      </c>
    </row>
    <row r="120" spans="2:6" ht="13.95" customHeight="1" x14ac:dyDescent="0.3">
      <c r="B120" s="37"/>
      <c r="C120" s="40"/>
      <c r="D120" s="41"/>
      <c r="E120" s="52"/>
      <c r="F120" s="43"/>
    </row>
    <row r="121" spans="2:6" ht="13.95" customHeight="1" x14ac:dyDescent="0.3">
      <c r="B121" s="108" t="s">
        <v>147</v>
      </c>
      <c r="C121" s="92">
        <f>SUM(C122:C123)</f>
        <v>0</v>
      </c>
      <c r="D121" s="91"/>
      <c r="E121" s="93"/>
      <c r="F121" s="109"/>
    </row>
    <row r="122" spans="2:6" ht="13.95" customHeight="1" x14ac:dyDescent="0.3">
      <c r="B122" s="53"/>
      <c r="C122" s="58"/>
      <c r="D122" s="59"/>
      <c r="E122" s="60"/>
      <c r="F122" s="118"/>
    </row>
    <row r="123" spans="2:6" ht="13.95" customHeight="1" x14ac:dyDescent="0.3">
      <c r="B123" s="38"/>
      <c r="C123" s="36"/>
      <c r="D123" s="22"/>
      <c r="E123" s="25"/>
      <c r="F123" s="24"/>
    </row>
    <row r="124" spans="2:6" ht="13.95" customHeight="1" x14ac:dyDescent="0.3">
      <c r="B124" s="108" t="s">
        <v>148</v>
      </c>
      <c r="C124" s="92">
        <f>SUM(C125:C134)</f>
        <v>79427.989999999991</v>
      </c>
      <c r="D124" s="91"/>
      <c r="E124" s="93"/>
      <c r="F124" s="109"/>
    </row>
    <row r="125" spans="2:6" ht="13.95" customHeight="1" x14ac:dyDescent="0.3">
      <c r="B125" s="38" t="s">
        <v>149</v>
      </c>
      <c r="C125" s="36">
        <v>2700</v>
      </c>
      <c r="D125" s="22">
        <v>43587</v>
      </c>
      <c r="E125" s="23" t="s">
        <v>17</v>
      </c>
      <c r="F125" s="24" t="s">
        <v>150</v>
      </c>
    </row>
    <row r="126" spans="2:6" ht="13.95" customHeight="1" x14ac:dyDescent="0.3">
      <c r="B126" s="38" t="s">
        <v>151</v>
      </c>
      <c r="C126" s="36">
        <v>25000</v>
      </c>
      <c r="D126" s="22">
        <v>43587</v>
      </c>
      <c r="E126" s="23" t="s">
        <v>11</v>
      </c>
      <c r="F126" s="24" t="s">
        <v>152</v>
      </c>
    </row>
    <row r="127" spans="2:6" ht="13.95" customHeight="1" x14ac:dyDescent="0.3">
      <c r="B127" s="38" t="s">
        <v>153</v>
      </c>
      <c r="C127" s="36">
        <v>4000</v>
      </c>
      <c r="D127" s="22">
        <v>43606</v>
      </c>
      <c r="E127" s="25" t="s">
        <v>11</v>
      </c>
      <c r="F127" s="24" t="s">
        <v>154</v>
      </c>
    </row>
    <row r="128" spans="2:6" ht="13.95" customHeight="1" x14ac:dyDescent="0.3">
      <c r="B128" s="38" t="s">
        <v>155</v>
      </c>
      <c r="C128" s="36">
        <v>27900</v>
      </c>
      <c r="D128" s="22">
        <v>43594</v>
      </c>
      <c r="E128" s="25" t="s">
        <v>11</v>
      </c>
      <c r="F128" s="24" t="s">
        <v>156</v>
      </c>
    </row>
    <row r="129" spans="2:6" ht="13.95" customHeight="1" x14ac:dyDescent="0.3">
      <c r="B129" s="38" t="s">
        <v>157</v>
      </c>
      <c r="C129" s="36">
        <v>5800</v>
      </c>
      <c r="D129" s="22">
        <v>43605</v>
      </c>
      <c r="E129" s="25" t="s">
        <v>11</v>
      </c>
      <c r="F129" s="24" t="s">
        <v>158</v>
      </c>
    </row>
    <row r="130" spans="2:6" ht="13.95" customHeight="1" x14ac:dyDescent="0.3">
      <c r="B130" s="38" t="s">
        <v>159</v>
      </c>
      <c r="C130" s="36">
        <v>8500</v>
      </c>
      <c r="D130" s="22">
        <v>43605</v>
      </c>
      <c r="E130" s="25" t="s">
        <v>11</v>
      </c>
      <c r="F130" s="24" t="s">
        <v>160</v>
      </c>
    </row>
    <row r="131" spans="2:6" ht="13.95" customHeight="1" x14ac:dyDescent="0.3">
      <c r="B131" s="38" t="s">
        <v>161</v>
      </c>
      <c r="C131" s="36">
        <v>1522.56</v>
      </c>
      <c r="D131" s="22">
        <v>43587</v>
      </c>
      <c r="E131" s="25" t="s">
        <v>17</v>
      </c>
      <c r="F131" s="24" t="s">
        <v>162</v>
      </c>
    </row>
    <row r="132" spans="2:6" ht="13.95" customHeight="1" x14ac:dyDescent="0.3">
      <c r="B132" s="38" t="s">
        <v>161</v>
      </c>
      <c r="C132" s="36">
        <v>3058.64</v>
      </c>
      <c r="D132" s="22">
        <v>43600</v>
      </c>
      <c r="E132" s="25" t="s">
        <v>17</v>
      </c>
      <c r="F132" s="24" t="s">
        <v>163</v>
      </c>
    </row>
    <row r="133" spans="2:6" ht="13.95" customHeight="1" x14ac:dyDescent="0.3">
      <c r="B133" s="38" t="s">
        <v>164</v>
      </c>
      <c r="C133" s="36">
        <v>946.79</v>
      </c>
      <c r="D133" s="22">
        <v>43608</v>
      </c>
      <c r="E133" s="25" t="s">
        <v>33</v>
      </c>
      <c r="F133" s="24" t="s">
        <v>165</v>
      </c>
    </row>
    <row r="134" spans="2:6" ht="13.95" customHeight="1" x14ac:dyDescent="0.3">
      <c r="B134" s="38"/>
      <c r="C134" s="36"/>
      <c r="D134" s="22"/>
      <c r="E134" s="25"/>
      <c r="F134" s="24"/>
    </row>
    <row r="135" spans="2:6" ht="13.95" customHeight="1" x14ac:dyDescent="0.3">
      <c r="B135" s="108" t="s">
        <v>166</v>
      </c>
      <c r="C135" s="92">
        <f>SUM(C136:C138)</f>
        <v>604.6</v>
      </c>
      <c r="D135" s="91"/>
      <c r="E135" s="93"/>
      <c r="F135" s="109"/>
    </row>
    <row r="136" spans="2:6" ht="13.95" customHeight="1" x14ac:dyDescent="0.3">
      <c r="B136" s="37" t="s">
        <v>167</v>
      </c>
      <c r="C136" s="40">
        <v>156.6</v>
      </c>
      <c r="D136" s="41">
        <v>43593</v>
      </c>
      <c r="E136" s="52" t="s">
        <v>33</v>
      </c>
      <c r="F136" s="43" t="s">
        <v>168</v>
      </c>
    </row>
    <row r="137" spans="2:6" ht="13.95" customHeight="1" x14ac:dyDescent="0.3">
      <c r="B137" s="37" t="s">
        <v>169</v>
      </c>
      <c r="C137" s="40">
        <v>198</v>
      </c>
      <c r="D137" s="41">
        <v>43606</v>
      </c>
      <c r="E137" s="52" t="s">
        <v>33</v>
      </c>
      <c r="F137" s="43" t="s">
        <v>170</v>
      </c>
    </row>
    <row r="138" spans="2:6" ht="13.95" customHeight="1" x14ac:dyDescent="0.3">
      <c r="B138" s="38" t="s">
        <v>171</v>
      </c>
      <c r="C138" s="36">
        <v>250</v>
      </c>
      <c r="D138" s="22">
        <v>43587</v>
      </c>
      <c r="E138" s="23" t="s">
        <v>11</v>
      </c>
      <c r="F138" s="24" t="s">
        <v>172</v>
      </c>
    </row>
    <row r="139" spans="2:6" ht="13.95" customHeight="1" x14ac:dyDescent="0.3">
      <c r="B139" s="116" t="s">
        <v>173</v>
      </c>
      <c r="C139" s="92">
        <f>SUM(C7,C24,C44,C91,C103,C114,C117,C121,C124,C135)</f>
        <v>320562.94</v>
      </c>
      <c r="D139" s="98"/>
      <c r="E139" s="97"/>
      <c r="F139" s="117"/>
    </row>
    <row r="140" spans="2:6" ht="13.95" customHeight="1" x14ac:dyDescent="0.3">
      <c r="B140" s="119"/>
      <c r="C140" s="101"/>
      <c r="D140" s="102"/>
      <c r="E140" s="100"/>
      <c r="F140" s="120"/>
    </row>
    <row r="141" spans="2:6" ht="13.95" customHeight="1" x14ac:dyDescent="0.3">
      <c r="B141" s="116" t="s">
        <v>174</v>
      </c>
      <c r="C141" s="92">
        <f>SUM(C142:C147)</f>
        <v>225000</v>
      </c>
      <c r="D141" s="98"/>
      <c r="E141" s="97"/>
      <c r="F141" s="117"/>
    </row>
    <row r="142" spans="2:6" ht="13.95" customHeight="1" x14ac:dyDescent="0.3">
      <c r="B142" s="65" t="s">
        <v>175</v>
      </c>
      <c r="C142" s="66">
        <v>35000</v>
      </c>
      <c r="D142" s="67">
        <v>43594</v>
      </c>
      <c r="E142" s="68" t="s">
        <v>11</v>
      </c>
      <c r="F142" s="69" t="s">
        <v>176</v>
      </c>
    </row>
    <row r="143" spans="2:6" ht="13.95" customHeight="1" x14ac:dyDescent="0.3">
      <c r="B143" s="65" t="s">
        <v>177</v>
      </c>
      <c r="C143" s="103">
        <v>100000</v>
      </c>
      <c r="D143" s="67">
        <v>43600</v>
      </c>
      <c r="E143" s="68" t="s">
        <v>11</v>
      </c>
      <c r="F143" s="69" t="s">
        <v>176</v>
      </c>
    </row>
    <row r="144" spans="2:6" ht="13.95" customHeight="1" x14ac:dyDescent="0.3">
      <c r="B144" s="65" t="s">
        <v>178</v>
      </c>
      <c r="C144" s="103">
        <v>40000</v>
      </c>
      <c r="D144" s="67">
        <v>43600</v>
      </c>
      <c r="E144" s="68" t="s">
        <v>11</v>
      </c>
      <c r="F144" s="69" t="s">
        <v>176</v>
      </c>
    </row>
    <row r="145" spans="2:6" ht="13.95" customHeight="1" x14ac:dyDescent="0.3">
      <c r="B145" s="65" t="s">
        <v>179</v>
      </c>
      <c r="C145" s="103">
        <v>30000</v>
      </c>
      <c r="D145" s="67">
        <v>43601</v>
      </c>
      <c r="E145" s="68" t="s">
        <v>11</v>
      </c>
      <c r="F145" s="69" t="s">
        <v>176</v>
      </c>
    </row>
    <row r="146" spans="2:6" ht="13.95" customHeight="1" x14ac:dyDescent="0.3">
      <c r="B146" s="70" t="s">
        <v>180</v>
      </c>
      <c r="C146" s="66">
        <v>20000</v>
      </c>
      <c r="D146" s="67">
        <v>43607</v>
      </c>
      <c r="E146" s="68" t="s">
        <v>11</v>
      </c>
      <c r="F146" s="69" t="s">
        <v>176</v>
      </c>
    </row>
    <row r="147" spans="2:6" ht="13.95" customHeight="1" x14ac:dyDescent="0.3">
      <c r="B147" s="65"/>
      <c r="C147" s="66"/>
      <c r="D147" s="67"/>
      <c r="E147" s="68"/>
      <c r="F147" s="69"/>
    </row>
    <row r="148" spans="2:6" ht="13.95" customHeight="1" x14ac:dyDescent="0.3">
      <c r="B148" s="116" t="s">
        <v>181</v>
      </c>
      <c r="C148" s="92">
        <f>SUM(C149:C151)</f>
        <v>100396.01000000007</v>
      </c>
      <c r="D148" s="98"/>
      <c r="E148" s="97"/>
      <c r="F148" s="117"/>
    </row>
    <row r="149" spans="2:6" ht="13.95" customHeight="1" x14ac:dyDescent="0.3">
      <c r="B149" s="65" t="s">
        <v>182</v>
      </c>
      <c r="C149" s="66">
        <f>'[1]ABR 2019'!B131</f>
        <v>97093.010000000068</v>
      </c>
      <c r="D149" s="67">
        <v>43585</v>
      </c>
      <c r="E149" s="68" t="s">
        <v>183</v>
      </c>
      <c r="F149" s="69" t="s">
        <v>184</v>
      </c>
    </row>
    <row r="150" spans="2:6" ht="13.95" customHeight="1" x14ac:dyDescent="0.3">
      <c r="B150" s="65" t="s">
        <v>185</v>
      </c>
      <c r="C150" s="66">
        <v>1426</v>
      </c>
      <c r="D150" s="67">
        <v>43594</v>
      </c>
      <c r="E150" s="68" t="s">
        <v>186</v>
      </c>
      <c r="F150" s="69" t="s">
        <v>187</v>
      </c>
    </row>
    <row r="151" spans="2:6" ht="13.95" customHeight="1" x14ac:dyDescent="0.3">
      <c r="B151" s="65" t="s">
        <v>185</v>
      </c>
      <c r="C151" s="66">
        <v>1877</v>
      </c>
      <c r="D151" s="67">
        <v>43614</v>
      </c>
      <c r="E151" s="68" t="s">
        <v>186</v>
      </c>
      <c r="F151" s="121" t="s">
        <v>19</v>
      </c>
    </row>
    <row r="152" spans="2:6" ht="13.95" customHeight="1" thickBot="1" x14ac:dyDescent="0.35">
      <c r="B152" s="122" t="s">
        <v>188</v>
      </c>
      <c r="C152" s="123">
        <f>C148+C141-C139</f>
        <v>4833.0700000000652</v>
      </c>
      <c r="D152" s="124">
        <v>43585</v>
      </c>
      <c r="E152" s="125"/>
      <c r="F152" s="126"/>
    </row>
    <row r="153" spans="2:6" ht="13.95" customHeight="1" x14ac:dyDescent="0.3">
      <c r="B153" s="87"/>
      <c r="C153" s="88"/>
      <c r="D153" s="89"/>
      <c r="E153" s="90"/>
      <c r="F153" s="74"/>
    </row>
    <row r="154" spans="2:6" ht="13.95" customHeight="1" x14ac:dyDescent="0.3">
      <c r="B154" s="10" t="s">
        <v>189</v>
      </c>
      <c r="C154" s="71"/>
      <c r="D154" s="72"/>
      <c r="E154" s="73"/>
      <c r="F154" s="74"/>
    </row>
    <row r="155" spans="2:6" ht="13.95" customHeight="1" x14ac:dyDescent="0.3">
      <c r="B155" s="75" t="s">
        <v>190</v>
      </c>
      <c r="C155" s="76"/>
      <c r="D155" s="76"/>
      <c r="E155" s="76"/>
      <c r="F155" s="77"/>
    </row>
    <row r="156" spans="2:6" ht="13.95" customHeight="1" x14ac:dyDescent="0.3">
      <c r="B156" s="78" t="s">
        <v>191</v>
      </c>
      <c r="C156" s="79"/>
      <c r="D156" s="79"/>
      <c r="E156" s="79"/>
      <c r="F156" s="80"/>
    </row>
    <row r="157" spans="2:6" ht="13.95" customHeight="1" thickBot="1" x14ac:dyDescent="0.35">
      <c r="B157" s="81" t="s">
        <v>192</v>
      </c>
      <c r="C157" s="82"/>
      <c r="D157" s="82"/>
      <c r="E157" s="82"/>
      <c r="F157" s="83"/>
    </row>
    <row r="158" spans="2:6" ht="13.95" customHeight="1" x14ac:dyDescent="0.3"/>
    <row r="159" spans="2:6" ht="13.95" customHeight="1" x14ac:dyDescent="0.3"/>
  </sheetData>
  <mergeCells count="4">
    <mergeCell ref="B4:F4"/>
    <mergeCell ref="B155:F155"/>
    <mergeCell ref="B156:F156"/>
    <mergeCell ref="B157:F157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2023-02-02T21:19:23Z</cp:lastPrinted>
  <dcterms:created xsi:type="dcterms:W3CDTF">2023-02-02T21:18:09Z</dcterms:created>
  <dcterms:modified xsi:type="dcterms:W3CDTF">2023-02-02T21:19:51Z</dcterms:modified>
</cp:coreProperties>
</file>