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ECB7A34B-7852-4D16-9A4B-1D39156F1831}" xr6:coauthVersionLast="47" xr6:coauthVersionMax="47" xr10:uidLastSave="{00000000-0000-0000-0000-000000000000}"/>
  <bookViews>
    <workbookView xWindow="-108" yWindow="-108" windowWidth="23256" windowHeight="12576" xr2:uid="{121B4B60-5B38-48B7-B3CA-3348C9A23A0A}"/>
  </bookViews>
  <sheets>
    <sheet name="Planilha1" sheetId="1" r:id="rId1"/>
  </sheets>
  <externalReferences>
    <externalReference r:id="rId2"/>
  </externalReferences>
  <definedNames>
    <definedName name="_xlnm.Print_Area" localSheetId="0">Planilha1!$A$1:$E$160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2" i="1" l="1"/>
  <c r="B151" i="1" s="1"/>
  <c r="B145" i="1"/>
  <c r="B136" i="1"/>
  <c r="B127" i="1"/>
  <c r="B124" i="1"/>
  <c r="B121" i="1"/>
  <c r="B118" i="1"/>
  <c r="B114" i="1"/>
  <c r="B104" i="1" s="1"/>
  <c r="B110" i="1"/>
  <c r="B107" i="1"/>
  <c r="B105" i="1"/>
  <c r="B101" i="1"/>
  <c r="B97" i="1"/>
  <c r="B92" i="1"/>
  <c r="B88" i="1"/>
  <c r="B84" i="1"/>
  <c r="B81" i="1"/>
  <c r="B78" i="1"/>
  <c r="B74" i="1"/>
  <c r="B63" i="1"/>
  <c r="B60" i="1"/>
  <c r="B59" i="1" s="1"/>
  <c r="B56" i="1"/>
  <c r="B53" i="1"/>
  <c r="B36" i="1" s="1"/>
  <c r="B37" i="1"/>
  <c r="B30" i="1"/>
  <c r="B14" i="1"/>
  <c r="B8" i="1"/>
  <c r="B96" i="1" l="1"/>
  <c r="B7" i="1"/>
  <c r="B143" i="1" s="1"/>
  <c r="B155" i="1" s="1"/>
</calcChain>
</file>

<file path=xl/sharedStrings.xml><?xml version="1.0" encoding="utf-8"?>
<sst xmlns="http://schemas.openxmlformats.org/spreadsheetml/2006/main" count="263" uniqueCount="174">
  <si>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</si>
  <si>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</si>
  <si>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MAIO/2020</t>
  </si>
  <si>
    <t>ITENS DE DESPESAS - MAIO /2020</t>
  </si>
  <si>
    <t>R$ VALORES</t>
  </si>
  <si>
    <t>DATA  PGT</t>
  </si>
  <si>
    <t>OPERAÇÃO</t>
  </si>
  <si>
    <t>DETALHES</t>
  </si>
  <si>
    <t>1. Pessoal</t>
  </si>
  <si>
    <t>1.1. Salários (CLT)</t>
  </si>
  <si>
    <t>FOLHA  ABRIL/2020</t>
  </si>
  <si>
    <t>TEDS</t>
  </si>
  <si>
    <t>FOLHA MARCOS VINICIUS REF MAR/20</t>
  </si>
  <si>
    <t>TED</t>
  </si>
  <si>
    <t>FABIOLA FELIX CARDOSO - DIFERENÇA REF 03/2020</t>
  </si>
  <si>
    <t>RESCISÃO MEIRE LENE NUNES DA MATA4</t>
  </si>
  <si>
    <t>1.2. Outras Formas de Contratação</t>
  </si>
  <si>
    <t>J G S CIRQUEIRA MEDICAL SERVICE LTDA</t>
  </si>
  <si>
    <t xml:space="preserve">TED </t>
  </si>
  <si>
    <t>NFSE 010</t>
  </si>
  <si>
    <t>PROVIDA MEDICINA PREVENTIVA LTDA</t>
  </si>
  <si>
    <t>NFSE 720</t>
  </si>
  <si>
    <t>ANDRADE VILELA &amp; SANTOS VILELA LTDA</t>
  </si>
  <si>
    <t>NFSE 091</t>
  </si>
  <si>
    <t>RODRIGUES E FELIX LTDA ME</t>
  </si>
  <si>
    <t>NFSE 090</t>
  </si>
  <si>
    <t>NFSE 093</t>
  </si>
  <si>
    <t>PEDATELLA NUTRIÇÃO EIRELI</t>
  </si>
  <si>
    <t>TRANSF</t>
  </si>
  <si>
    <t>PRO-SAÚDE SERVIÇOS MÉDICOS</t>
  </si>
  <si>
    <t>NFSE 080</t>
  </si>
  <si>
    <t>NFSE 079</t>
  </si>
  <si>
    <t>MARTINS SAUDE PORANGATU EIRELI</t>
  </si>
  <si>
    <t>NFSE 001</t>
  </si>
  <si>
    <t>NATANAEL MARTINS COELHO E CIA LTDA ME</t>
  </si>
  <si>
    <t>NFSE 1323</t>
  </si>
  <si>
    <t xml:space="preserve">MASTER SERVIÇOS ESPECIALIZADOS </t>
  </si>
  <si>
    <t>NFSE 095</t>
  </si>
  <si>
    <t>PROMED PLANTÕES MEDICOS LTDA</t>
  </si>
  <si>
    <t>NFSE 076</t>
  </si>
  <si>
    <t>MARTINS COELHO E SILVEIRA LTDA</t>
  </si>
  <si>
    <t>NFSE 172</t>
  </si>
  <si>
    <t>1.3. Encargos/Benefícios</t>
  </si>
  <si>
    <t>GPS S FL 04/2020</t>
  </si>
  <si>
    <t>GUIA</t>
  </si>
  <si>
    <t>IRRS S FL 04/2020</t>
  </si>
  <si>
    <t>DARF</t>
  </si>
  <si>
    <t>PIS S FL 04/2020</t>
  </si>
  <si>
    <t>FGTS S FL 04/2020</t>
  </si>
  <si>
    <t>2. Mat/Med</t>
  </si>
  <si>
    <t>2.1. Medicamentos</t>
  </si>
  <si>
    <t>SUPERMEDICA DIST HOSPITALAR EIRELI</t>
  </si>
  <si>
    <t xml:space="preserve">TRANSF </t>
  </si>
  <si>
    <t>NF 79642</t>
  </si>
  <si>
    <t>NF 74577 (2ª PARCELA DE 2)</t>
  </si>
  <si>
    <t>NF 72959 (2ª PARCELA DE 2)</t>
  </si>
  <si>
    <t>NF 72960 (2ª PARCELA DE 2)</t>
  </si>
  <si>
    <t>CIENTIFICA MEDICA HOSPITALAR LTDA</t>
  </si>
  <si>
    <t>BOLETO</t>
  </si>
  <si>
    <t>NF 116769</t>
  </si>
  <si>
    <t>DELTA MED COM PROD HOSPITALARES EIRELI</t>
  </si>
  <si>
    <t>NF 82529</t>
  </si>
  <si>
    <t>PROTEC PROD CIENTIFICOS LTDA</t>
  </si>
  <si>
    <t>NF 149686</t>
  </si>
  <si>
    <t>MARALUCIA DO CARMO VENTURA MAROSTICA</t>
  </si>
  <si>
    <t>NF 650</t>
  </si>
  <si>
    <t>MEDIANA PHARMA HOSPITALAR LTDA ME</t>
  </si>
  <si>
    <t>NF 3504</t>
  </si>
  <si>
    <t>NF 78239</t>
  </si>
  <si>
    <t>SUPERMED COM E IMP DE PROD MED E HOSPIT LTDA</t>
  </si>
  <si>
    <t>NF 82833</t>
  </si>
  <si>
    <t>NF 83084 (1ª PARCELA DE 2)</t>
  </si>
  <si>
    <t>NF 78240</t>
  </si>
  <si>
    <t>MALDI E MACEDO LTDA EPP - FARMACIA MANIPULAÇAO</t>
  </si>
  <si>
    <t>NFSE 10637</t>
  </si>
  <si>
    <t>2.2. Materais Hospitalares</t>
  </si>
  <si>
    <t>RODRIGUES E MONTEIRO LTDA ME</t>
  </si>
  <si>
    <t>NFSE 107</t>
  </si>
  <si>
    <t>2.3 Gases Medicinais</t>
  </si>
  <si>
    <t xml:space="preserve">MERCADÃO DOS PARAFUSOS </t>
  </si>
  <si>
    <t>NF 306</t>
  </si>
  <si>
    <t>3. Materais Diversos</t>
  </si>
  <si>
    <t>3.1. Materiais de Higienização</t>
  </si>
  <si>
    <t>MOISES VENTURA PACHECO ME</t>
  </si>
  <si>
    <t>NF 326</t>
  </si>
  <si>
    <t>3.2. Materiais / Gêneros Alimentícios</t>
  </si>
  <si>
    <t>MARIA ODETE F FARIA AZEVEDO ME</t>
  </si>
  <si>
    <t>NF 096</t>
  </si>
  <si>
    <t>SUPERMERCADO MAGALHAES LTDA</t>
  </si>
  <si>
    <t>NF 15065</t>
  </si>
  <si>
    <t>NF 15093</t>
  </si>
  <si>
    <t>NF 097</t>
  </si>
  <si>
    <t>NF 098</t>
  </si>
  <si>
    <t>NF 15122</t>
  </si>
  <si>
    <t>ALDELICIA LOPES CHAVES - MERCEARIA PREÇO BAIXO</t>
  </si>
  <si>
    <t>NF 662</t>
  </si>
  <si>
    <t>NF 663</t>
  </si>
  <si>
    <t>REINALDO PASCUALOTE JUNIOR</t>
  </si>
  <si>
    <t>NF 131</t>
  </si>
  <si>
    <t>3.3. Material Expediente</t>
  </si>
  <si>
    <t>RUBIANA DE GODOI SILVA EIRELI ME - PAPELARIA TEIXEIRA</t>
  </si>
  <si>
    <t>NF 2657</t>
  </si>
  <si>
    <t xml:space="preserve">JHANSEN ROBERTO COSTA FERNANDES </t>
  </si>
  <si>
    <t>NFSE 016</t>
  </si>
  <si>
    <t>3.4. Material Divulgação</t>
  </si>
  <si>
    <t>NF 327</t>
  </si>
  <si>
    <t>3.5. Material Permanente</t>
  </si>
  <si>
    <t>SMA ELETRO COMERCIO DE MOVEIS EIRELI ME</t>
  </si>
  <si>
    <t>3.6. Combustível</t>
  </si>
  <si>
    <t>COMERCIAL DE DERIVADOS DE PETROLEO JOTAS LTDA</t>
  </si>
  <si>
    <t>NF 7100</t>
  </si>
  <si>
    <t>COMERCIAL DE DERIVADOS DE PETROLEO JOTTAS LTDA</t>
  </si>
  <si>
    <t>NF 24267</t>
  </si>
  <si>
    <t>3.7. GLP</t>
  </si>
  <si>
    <t>3.8. Material de Lavanderia</t>
  </si>
  <si>
    <t>4. Manutenção</t>
  </si>
  <si>
    <t>4.1. Materiais de Manutenção</t>
  </si>
  <si>
    <t>MOREIRA AUTO CENTER EIRELI</t>
  </si>
  <si>
    <t>NF 209</t>
  </si>
  <si>
    <t>4.2. Serviços de Manutenção</t>
  </si>
  <si>
    <t>5. Seguros / Impostos / Taxas</t>
  </si>
  <si>
    <t>5.1. Seguros (Imóvel e Automóvel)</t>
  </si>
  <si>
    <t>5.2. Taxas e Serviços de Cartório</t>
  </si>
  <si>
    <t>5.3. Taxas Impostos</t>
  </si>
  <si>
    <t>IR S NFSE COMP 04/2020</t>
  </si>
  <si>
    <t>CSRF S NFSE COMP 04/2020</t>
  </si>
  <si>
    <t>5.4. Taxas Bancárias</t>
  </si>
  <si>
    <t>BANCO DO BRASIL DOC/TED ELETRÔNICO</t>
  </si>
  <si>
    <t>TARIFA PACOTES SERVIÇOS</t>
  </si>
  <si>
    <t>6. Telefonia</t>
  </si>
  <si>
    <t>TELEFONE FIXO OI</t>
  </si>
  <si>
    <t>FATURAS</t>
  </si>
  <si>
    <t>7. Água</t>
  </si>
  <si>
    <t>SANEAGO</t>
  </si>
  <si>
    <t>8. Energia Elétrica</t>
  </si>
  <si>
    <t>9. Prestação de Serviços Terceiros</t>
  </si>
  <si>
    <t>LOCALIZA RENT A CAR S/A</t>
  </si>
  <si>
    <t>FATURA 383617</t>
  </si>
  <si>
    <t>LABORTRONICA SERVIÇOS E COMERCIO LTDA</t>
  </si>
  <si>
    <t>NFSE 3315</t>
  </si>
  <si>
    <t>MJS GONÇALVES CONTABILIDADE EMPRESARIAL</t>
  </si>
  <si>
    <t>NFSE 182</t>
  </si>
  <si>
    <t>ADM SERVIÇOS E CONSULTORIA LTDA</t>
  </si>
  <si>
    <t>NFSE 021</t>
  </si>
  <si>
    <t>ALLEN DANIEL SOUZA HOLANDA</t>
  </si>
  <si>
    <t>NFSE 019</t>
  </si>
  <si>
    <t>PRO ATIVA CURSOS E RECURSOS HUMANO</t>
  </si>
  <si>
    <t>NFSE 028</t>
  </si>
  <si>
    <t>LOCMEDIKAL LOCACOES E SERVICOS EIRELI ME</t>
  </si>
  <si>
    <t>NFSE 189</t>
  </si>
  <si>
    <t>10. Informática</t>
  </si>
  <si>
    <t>SD DE MEDEIROS E CIA LTDA ME - SANNET</t>
  </si>
  <si>
    <t>NFSE 21280</t>
  </si>
  <si>
    <t>TELEVIDA CENTRO ESPECIALIZADO EM TELECARDIO LTDA</t>
  </si>
  <si>
    <t>NFSE 81470</t>
  </si>
  <si>
    <t>NFSE 82413</t>
  </si>
  <si>
    <t>ATILA BARU SISTEMAS LTDA</t>
  </si>
  <si>
    <t>NFSE 12111</t>
  </si>
  <si>
    <t>SALUX INFORMATIZACAO EM SAUDE</t>
  </si>
  <si>
    <t>NFSE 513</t>
  </si>
  <si>
    <t>11. TOTAL GLOBAL</t>
  </si>
  <si>
    <t>TOTAL DO REPASSE</t>
  </si>
  <si>
    <t>2º PARC REF ABRIL 2020 (19º REPASSE)</t>
  </si>
  <si>
    <t>TED - 104 0794 11433328000118 FMS SMA</t>
  </si>
  <si>
    <t>3º PARC REF ABRIL 2020 (19º REPASSE)</t>
  </si>
  <si>
    <t>1º PARC REF MAIO 2020 (20º REPASSE)</t>
  </si>
  <si>
    <t>2º PARC REF MAIO 2020 (20º REPASSE)</t>
  </si>
  <si>
    <t>12. SALDO DO MÊS ANTERIOR</t>
  </si>
  <si>
    <t>SALDO CONTA DIA 31/03/2020</t>
  </si>
  <si>
    <t>SALDO EM CONTA</t>
  </si>
  <si>
    <t>GOIÂNIA (GO),  31 MAIO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</si>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</sst>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165" fontId="2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4" fontId="2" fillId="3" borderId="10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/>
    <xf numFmtId="4" fontId="2" fillId="0" borderId="10" xfId="0" applyNumberFormat="1" applyFont="1" applyBorder="1" applyAlignment="1" applyProtection="1">
      <alignment horizontal="right" vertical="top"/>
      <protection locked="0"/>
    </xf>
    <xf numFmtId="164" fontId="2" fillId="4" borderId="10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4" fontId="4" fillId="4" borderId="10" xfId="0" applyNumberFormat="1" applyFont="1" applyFill="1" applyBorder="1" applyAlignment="1" applyProtection="1">
      <alignment horizontal="right" vertical="top"/>
      <protection locked="0"/>
    </xf>
    <xf numFmtId="164" fontId="4" fillId="4" borderId="10" xfId="0" applyNumberFormat="1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2" fillId="0" borderId="11" xfId="0" applyFont="1" applyBorder="1"/>
    <xf numFmtId="0" fontId="2" fillId="0" borderId="9" xfId="0" applyFont="1" applyBorder="1" applyAlignment="1">
      <alignment vertical="top"/>
    </xf>
    <xf numFmtId="16" fontId="2" fillId="4" borderId="10" xfId="0" applyNumberFormat="1" applyFont="1" applyFill="1" applyBorder="1" applyAlignment="1">
      <alignment horizontal="left" vertical="top"/>
    </xf>
    <xf numFmtId="0" fontId="2" fillId="4" borderId="9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4" fontId="4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164" fontId="2" fillId="3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14" fontId="2" fillId="0" borderId="10" xfId="0" applyNumberFormat="1" applyFont="1" applyBorder="1" applyAlignment="1">
      <alignment horizontal="left" vertical="top"/>
    </xf>
    <xf numFmtId="164" fontId="2" fillId="4" borderId="10" xfId="0" applyNumberFormat="1" applyFont="1" applyFill="1" applyBorder="1" applyAlignment="1">
      <alignment horizontal="left" vertical="top"/>
    </xf>
    <xf numFmtId="4" fontId="2" fillId="4" borderId="10" xfId="0" applyNumberFormat="1" applyFont="1" applyFill="1" applyBorder="1" applyAlignment="1">
      <alignment horizontal="right" vertical="top"/>
    </xf>
    <xf numFmtId="0" fontId="2" fillId="4" borderId="11" xfId="0" applyFont="1" applyFill="1" applyBorder="1" applyAlignment="1">
      <alignment vertical="top"/>
    </xf>
    <xf numFmtId="0" fontId="5" fillId="0" borderId="9" xfId="0" applyFont="1" applyBorder="1"/>
    <xf numFmtId="0" fontId="4" fillId="0" borderId="0" xfId="0" applyFont="1" applyAlignment="1">
      <alignment vertical="top"/>
    </xf>
    <xf numFmtId="44" fontId="4" fillId="0" borderId="0" xfId="0" applyNumberFormat="1" applyFont="1" applyAlignment="1">
      <alignment vertical="top"/>
    </xf>
    <xf numFmtId="164" fontId="4" fillId="4" borderId="10" xfId="0" applyNumberFormat="1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4" fontId="2" fillId="4" borderId="10" xfId="0" applyNumberFormat="1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16" fontId="2" fillId="4" borderId="11" xfId="0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64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43" fontId="2" fillId="0" borderId="10" xfId="1" applyFont="1" applyFill="1" applyBorder="1" applyAlignment="1">
      <alignment horizontal="right" vertical="top"/>
    </xf>
    <xf numFmtId="0" fontId="5" fillId="0" borderId="11" xfId="0" applyFont="1" applyBorder="1"/>
    <xf numFmtId="14" fontId="2" fillId="0" borderId="9" xfId="0" applyNumberFormat="1" applyFont="1" applyBorder="1" applyAlignment="1">
      <alignment horizontal="left"/>
    </xf>
    <xf numFmtId="43" fontId="2" fillId="0" borderId="10" xfId="1" applyFont="1" applyBorder="1" applyAlignment="1">
      <alignment horizontal="righ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0" xfId="0" applyNumberFormat="1" applyFont="1" applyFill="1" applyBorder="1" applyAlignment="1">
      <alignment horizontal="left" vertical="top"/>
    </xf>
    <xf numFmtId="43" fontId="2" fillId="0" borderId="10" xfId="1" applyFont="1" applyFill="1" applyBorder="1" applyAlignment="1">
      <alignment horizontal="right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43" fontId="5" fillId="0" borderId="10" xfId="1" applyFont="1" applyFill="1" applyBorder="1"/>
    <xf numFmtId="4" fontId="6" fillId="4" borderId="10" xfId="0" applyNumberFormat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/>
    </xf>
    <xf numFmtId="164" fontId="4" fillId="0" borderId="10" xfId="0" applyNumberFormat="1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DECONTAS_HMAA_JAN%20A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/>
      <sheetData sheetId="3">
        <row r="185">
          <cell r="C185">
            <v>28715.210000000137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6D4B-3473-46C6-9C8B-A508285E6236}">
  <dimension ref="A1:H162"/>
  <sheetViews>
    <sheetView tabSelected="1" topLeftCell="A11" zoomScaleNormal="100" workbookViewId="0">
      <selection activeCell="D11" sqref="D11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40.109375" style="1" customWidth="1"/>
    <col min="6" max="6" width="0.44140625" style="1" hidden="1" customWidth="1"/>
    <col min="7" max="7" width="8.6640625" style="1"/>
    <col min="8" max="8" width="21.44140625" style="1" customWidth="1"/>
    <col min="9" max="16384" width="8.6640625" style="1"/>
  </cols>
  <sheetData>
    <row r="1" spans="1:8" ht="13.95" customHeight="1" x14ac:dyDescent="0.3">
      <c r="A1" s="6" t="s">
        <v>0</v>
      </c>
      <c r="B1" s="7"/>
      <c r="C1" s="8"/>
      <c r="D1" s="9"/>
      <c r="E1" s="10"/>
      <c r="H1" s="5"/>
    </row>
    <row r="2" spans="1:8" ht="13.95" customHeight="1" x14ac:dyDescent="0.3">
      <c r="A2" s="11" t="s">
        <v>1</v>
      </c>
      <c r="E2" s="12"/>
      <c r="H2" s="5"/>
    </row>
    <row r="3" spans="1:8" ht="13.95" customHeight="1" x14ac:dyDescent="0.3">
      <c r="A3" s="11"/>
      <c r="E3" s="12"/>
      <c r="H3" s="5"/>
    </row>
    <row r="4" spans="1:8" ht="13.95" customHeight="1" x14ac:dyDescent="0.3">
      <c r="A4" s="13" t="s">
        <v>2</v>
      </c>
      <c r="B4" s="14"/>
      <c r="C4" s="14"/>
      <c r="D4" s="14"/>
      <c r="E4" s="15"/>
      <c r="H4" s="5"/>
    </row>
    <row r="5" spans="1:8" ht="13.95" customHeight="1" thickBot="1" x14ac:dyDescent="0.35">
      <c r="A5" s="11"/>
      <c r="B5" s="99"/>
      <c r="C5" s="100"/>
      <c r="D5" s="101"/>
      <c r="E5" s="12"/>
      <c r="H5" s="5"/>
    </row>
    <row r="6" spans="1:8" ht="13.95" customHeight="1" x14ac:dyDescent="0.3">
      <c r="A6" s="120" t="s">
        <v>3</v>
      </c>
      <c r="B6" s="121" t="s">
        <v>4</v>
      </c>
      <c r="C6" s="122" t="s">
        <v>5</v>
      </c>
      <c r="D6" s="123" t="s">
        <v>6</v>
      </c>
      <c r="E6" s="124" t="s">
        <v>7</v>
      </c>
      <c r="H6" s="5"/>
    </row>
    <row r="7" spans="1:8" ht="13.95" customHeight="1" x14ac:dyDescent="0.3">
      <c r="A7" s="125" t="s">
        <v>8</v>
      </c>
      <c r="B7" s="107">
        <f>SUM(B8,B14,B30)</f>
        <v>219911.35000000003</v>
      </c>
      <c r="C7" s="106"/>
      <c r="D7" s="108"/>
      <c r="E7" s="126"/>
      <c r="H7" s="5"/>
    </row>
    <row r="8" spans="1:8" ht="13.95" customHeight="1" x14ac:dyDescent="0.3">
      <c r="A8" s="48" t="s">
        <v>9</v>
      </c>
      <c r="B8" s="23">
        <f>SUM(B9:B13)</f>
        <v>80006.920000000013</v>
      </c>
      <c r="C8" s="49"/>
      <c r="D8" s="50"/>
      <c r="E8" s="51"/>
      <c r="H8" s="5"/>
    </row>
    <row r="9" spans="1:8" ht="13.95" customHeight="1" x14ac:dyDescent="0.3">
      <c r="A9" s="16" t="s">
        <v>10</v>
      </c>
      <c r="B9" s="17">
        <v>78390.100000000006</v>
      </c>
      <c r="C9" s="18">
        <v>43969</v>
      </c>
      <c r="D9" s="19" t="s">
        <v>11</v>
      </c>
      <c r="E9" s="20"/>
      <c r="H9" s="5"/>
    </row>
    <row r="10" spans="1:8" ht="13.95" customHeight="1" x14ac:dyDescent="0.3">
      <c r="A10" s="16" t="s">
        <v>12</v>
      </c>
      <c r="B10" s="17">
        <v>1163.5</v>
      </c>
      <c r="C10" s="18">
        <v>43955</v>
      </c>
      <c r="D10" s="19" t="s">
        <v>13</v>
      </c>
      <c r="E10" s="20"/>
      <c r="H10" s="5"/>
    </row>
    <row r="11" spans="1:8" ht="13.95" customHeight="1" x14ac:dyDescent="0.3">
      <c r="A11" s="16" t="s">
        <v>14</v>
      </c>
      <c r="B11" s="17">
        <v>149.11000000000001</v>
      </c>
      <c r="C11" s="18">
        <v>43957</v>
      </c>
      <c r="D11" s="19" t="s">
        <v>13</v>
      </c>
      <c r="E11" s="20"/>
      <c r="H11" s="5"/>
    </row>
    <row r="12" spans="1:8" ht="13.95" customHeight="1" x14ac:dyDescent="0.3">
      <c r="A12" s="16" t="s">
        <v>15</v>
      </c>
      <c r="B12" s="17">
        <v>304.20999999999998</v>
      </c>
      <c r="C12" s="18">
        <v>43966</v>
      </c>
      <c r="D12" s="19" t="s">
        <v>13</v>
      </c>
      <c r="E12" s="20"/>
      <c r="H12" s="5"/>
    </row>
    <row r="13" spans="1:8" ht="13.95" customHeight="1" x14ac:dyDescent="0.3">
      <c r="A13" s="16"/>
      <c r="B13" s="21"/>
      <c r="C13" s="18"/>
      <c r="D13" s="19"/>
      <c r="E13" s="20"/>
      <c r="H13" s="5"/>
    </row>
    <row r="14" spans="1:8" ht="13.95" customHeight="1" x14ac:dyDescent="0.3">
      <c r="A14" s="22" t="s">
        <v>16</v>
      </c>
      <c r="B14" s="23">
        <f>SUM(B15:B29)</f>
        <v>101707.19</v>
      </c>
      <c r="C14" s="24"/>
      <c r="D14" s="25"/>
      <c r="E14" s="26"/>
      <c r="H14" s="5"/>
    </row>
    <row r="15" spans="1:8" ht="13.95" customHeight="1" x14ac:dyDescent="0.3">
      <c r="A15" s="27" t="s">
        <v>17</v>
      </c>
      <c r="B15" s="28">
        <v>6984</v>
      </c>
      <c r="C15" s="29">
        <v>43969</v>
      </c>
      <c r="D15" s="30" t="s">
        <v>18</v>
      </c>
      <c r="E15" s="31" t="s">
        <v>19</v>
      </c>
      <c r="H15" s="5"/>
    </row>
    <row r="16" spans="1:8" ht="13.95" customHeight="1" x14ac:dyDescent="0.3">
      <c r="A16" s="32" t="s">
        <v>20</v>
      </c>
      <c r="B16" s="28">
        <v>4223.25</v>
      </c>
      <c r="C16" s="29">
        <v>43969</v>
      </c>
      <c r="D16" s="30" t="s">
        <v>18</v>
      </c>
      <c r="E16" s="31" t="s">
        <v>21</v>
      </c>
      <c r="H16" s="5"/>
    </row>
    <row r="17" spans="1:8" ht="13.95" customHeight="1" x14ac:dyDescent="0.3">
      <c r="A17" s="27" t="s">
        <v>22</v>
      </c>
      <c r="B17" s="28">
        <v>10565.64</v>
      </c>
      <c r="C17" s="29">
        <v>43969</v>
      </c>
      <c r="D17" s="30" t="s">
        <v>18</v>
      </c>
      <c r="E17" s="31" t="s">
        <v>23</v>
      </c>
      <c r="H17" s="5"/>
    </row>
    <row r="18" spans="1:8" ht="13.95" customHeight="1" x14ac:dyDescent="0.3">
      <c r="A18" s="27" t="s">
        <v>24</v>
      </c>
      <c r="B18" s="28">
        <v>8153.79</v>
      </c>
      <c r="C18" s="29">
        <v>43970</v>
      </c>
      <c r="D18" s="30" t="s">
        <v>13</v>
      </c>
      <c r="E18" s="31" t="s">
        <v>25</v>
      </c>
      <c r="H18" s="5"/>
    </row>
    <row r="19" spans="1:8" ht="13.95" customHeight="1" x14ac:dyDescent="0.3">
      <c r="A19" s="27" t="s">
        <v>24</v>
      </c>
      <c r="B19" s="28">
        <v>500</v>
      </c>
      <c r="C19" s="29">
        <v>43970</v>
      </c>
      <c r="D19" s="30" t="s">
        <v>13</v>
      </c>
      <c r="E19" s="31" t="s">
        <v>26</v>
      </c>
      <c r="H19" s="5"/>
    </row>
    <row r="20" spans="1:8" ht="13.95" customHeight="1" x14ac:dyDescent="0.3">
      <c r="A20" s="32" t="s">
        <v>24</v>
      </c>
      <c r="B20" s="28">
        <v>31.47</v>
      </c>
      <c r="C20" s="29">
        <v>43970</v>
      </c>
      <c r="D20" s="30" t="s">
        <v>13</v>
      </c>
      <c r="E20" s="31" t="s">
        <v>26</v>
      </c>
      <c r="H20" s="5"/>
    </row>
    <row r="21" spans="1:8" ht="13.95" customHeight="1" x14ac:dyDescent="0.3">
      <c r="A21" s="32" t="s">
        <v>27</v>
      </c>
      <c r="B21" s="28">
        <v>3037.69</v>
      </c>
      <c r="C21" s="29">
        <v>43971</v>
      </c>
      <c r="D21" s="30" t="s">
        <v>28</v>
      </c>
      <c r="E21" s="31" t="s">
        <v>19</v>
      </c>
      <c r="H21" s="5"/>
    </row>
    <row r="22" spans="1:8" ht="13.95" customHeight="1" x14ac:dyDescent="0.3">
      <c r="A22" s="32" t="s">
        <v>29</v>
      </c>
      <c r="B22" s="28">
        <v>9854.25</v>
      </c>
      <c r="C22" s="29">
        <v>43971</v>
      </c>
      <c r="D22" s="30" t="s">
        <v>13</v>
      </c>
      <c r="E22" s="31" t="s">
        <v>30</v>
      </c>
      <c r="H22" s="5"/>
    </row>
    <row r="23" spans="1:8" ht="13.95" customHeight="1" x14ac:dyDescent="0.3">
      <c r="A23" s="32" t="s">
        <v>29</v>
      </c>
      <c r="B23" s="33">
        <v>39323.15</v>
      </c>
      <c r="C23" s="34">
        <v>43971</v>
      </c>
      <c r="D23" s="35" t="s">
        <v>13</v>
      </c>
      <c r="E23" s="36" t="s">
        <v>31</v>
      </c>
      <c r="H23" s="5"/>
    </row>
    <row r="24" spans="1:8" ht="13.95" customHeight="1" x14ac:dyDescent="0.3">
      <c r="A24" s="37" t="s">
        <v>32</v>
      </c>
      <c r="B24" s="28">
        <v>1800</v>
      </c>
      <c r="C24" s="29">
        <v>43972</v>
      </c>
      <c r="D24" s="30" t="s">
        <v>28</v>
      </c>
      <c r="E24" s="31" t="s">
        <v>33</v>
      </c>
      <c r="H24" s="5"/>
    </row>
    <row r="25" spans="1:8" ht="13.95" customHeight="1" x14ac:dyDescent="0.3">
      <c r="A25" s="37" t="s">
        <v>34</v>
      </c>
      <c r="B25" s="28">
        <v>4905.8999999999996</v>
      </c>
      <c r="C25" s="29">
        <v>43972</v>
      </c>
      <c r="D25" s="30" t="s">
        <v>28</v>
      </c>
      <c r="E25" s="31" t="s">
        <v>35</v>
      </c>
      <c r="H25" s="5"/>
    </row>
    <row r="26" spans="1:8" ht="13.95" customHeight="1" x14ac:dyDescent="0.3">
      <c r="A26" s="37" t="s">
        <v>36</v>
      </c>
      <c r="B26" s="28">
        <v>3600</v>
      </c>
      <c r="C26" s="29">
        <v>43972</v>
      </c>
      <c r="D26" s="30" t="s">
        <v>13</v>
      </c>
      <c r="E26" s="31" t="s">
        <v>37</v>
      </c>
      <c r="H26" s="5"/>
    </row>
    <row r="27" spans="1:8" ht="13.95" customHeight="1" x14ac:dyDescent="0.3">
      <c r="A27" s="37" t="s">
        <v>38</v>
      </c>
      <c r="B27" s="28">
        <v>5912.55</v>
      </c>
      <c r="C27" s="29">
        <v>43972</v>
      </c>
      <c r="D27" s="30" t="s">
        <v>13</v>
      </c>
      <c r="E27" s="31" t="s">
        <v>39</v>
      </c>
      <c r="H27" s="5"/>
    </row>
    <row r="28" spans="1:8" ht="13.95" customHeight="1" x14ac:dyDescent="0.3">
      <c r="A28" s="37" t="s">
        <v>40</v>
      </c>
      <c r="B28" s="33">
        <v>2815.5</v>
      </c>
      <c r="C28" s="34">
        <v>43976</v>
      </c>
      <c r="D28" s="35" t="s">
        <v>28</v>
      </c>
      <c r="E28" s="36" t="s">
        <v>41</v>
      </c>
      <c r="H28" s="5"/>
    </row>
    <row r="29" spans="1:8" ht="13.95" customHeight="1" x14ac:dyDescent="0.3">
      <c r="A29" s="27"/>
      <c r="B29" s="38"/>
      <c r="C29" s="39"/>
      <c r="D29" s="40"/>
      <c r="E29" s="41"/>
      <c r="H29" s="5"/>
    </row>
    <row r="30" spans="1:8" ht="13.95" customHeight="1" x14ac:dyDescent="0.3">
      <c r="A30" s="22" t="s">
        <v>42</v>
      </c>
      <c r="B30" s="23">
        <f>SUM(B31:B35)</f>
        <v>38197.240000000005</v>
      </c>
      <c r="C30" s="24"/>
      <c r="D30" s="25"/>
      <c r="E30" s="26"/>
      <c r="H30" s="5"/>
    </row>
    <row r="31" spans="1:8" ht="13.95" customHeight="1" x14ac:dyDescent="0.3">
      <c r="A31" s="32" t="s">
        <v>43</v>
      </c>
      <c r="B31" s="28">
        <v>28726.83</v>
      </c>
      <c r="C31" s="18">
        <v>43969</v>
      </c>
      <c r="D31" s="19" t="s">
        <v>44</v>
      </c>
      <c r="E31" s="42" t="s">
        <v>43</v>
      </c>
      <c r="H31" s="5"/>
    </row>
    <row r="32" spans="1:8" ht="13.95" customHeight="1" x14ac:dyDescent="0.3">
      <c r="A32" s="32" t="s">
        <v>45</v>
      </c>
      <c r="B32" s="28">
        <v>1814.56</v>
      </c>
      <c r="C32" s="18">
        <v>43969</v>
      </c>
      <c r="D32" s="19" t="s">
        <v>46</v>
      </c>
      <c r="E32" s="42" t="s">
        <v>45</v>
      </c>
      <c r="H32" s="5"/>
    </row>
    <row r="33" spans="1:8" ht="13.95" customHeight="1" x14ac:dyDescent="0.3">
      <c r="A33" s="32" t="s">
        <v>47</v>
      </c>
      <c r="B33" s="28">
        <v>850.65</v>
      </c>
      <c r="C33" s="18">
        <v>43969</v>
      </c>
      <c r="D33" s="19" t="s">
        <v>46</v>
      </c>
      <c r="E33" s="42" t="s">
        <v>47</v>
      </c>
      <c r="H33" s="5"/>
    </row>
    <row r="34" spans="1:8" ht="13.95" customHeight="1" x14ac:dyDescent="0.3">
      <c r="A34" s="32" t="s">
        <v>48</v>
      </c>
      <c r="B34" s="28">
        <v>6805.2</v>
      </c>
      <c r="C34" s="18">
        <v>43970</v>
      </c>
      <c r="D34" s="19" t="s">
        <v>44</v>
      </c>
      <c r="E34" s="42" t="s">
        <v>48</v>
      </c>
      <c r="H34" s="5"/>
    </row>
    <row r="35" spans="1:8" ht="13.95" customHeight="1" x14ac:dyDescent="0.3">
      <c r="A35" s="32"/>
      <c r="B35" s="28"/>
      <c r="C35" s="18"/>
      <c r="D35" s="19"/>
      <c r="E35" s="20"/>
      <c r="H35" s="5"/>
    </row>
    <row r="36" spans="1:8" ht="13.95" customHeight="1" x14ac:dyDescent="0.3">
      <c r="A36" s="127" t="s">
        <v>49</v>
      </c>
      <c r="B36" s="107">
        <f>SUM(B37,B53,B56)</f>
        <v>47480.05000000001</v>
      </c>
      <c r="C36" s="110"/>
      <c r="D36" s="109"/>
      <c r="E36" s="128"/>
      <c r="H36" s="5"/>
    </row>
    <row r="37" spans="1:8" ht="13.95" customHeight="1" x14ac:dyDescent="0.3">
      <c r="A37" s="48" t="s">
        <v>50</v>
      </c>
      <c r="B37" s="23">
        <f>SUM(B38:B52)</f>
        <v>45026.05000000001</v>
      </c>
      <c r="C37" s="49"/>
      <c r="D37" s="50"/>
      <c r="E37" s="51"/>
      <c r="H37" s="5"/>
    </row>
    <row r="38" spans="1:8" ht="13.95" customHeight="1" x14ac:dyDescent="0.3">
      <c r="A38" s="43" t="s">
        <v>51</v>
      </c>
      <c r="B38" s="28">
        <v>11154.69</v>
      </c>
      <c r="C38" s="34">
        <v>43958</v>
      </c>
      <c r="D38" s="44" t="s">
        <v>52</v>
      </c>
      <c r="E38" s="36" t="s">
        <v>53</v>
      </c>
      <c r="H38" s="5"/>
    </row>
    <row r="39" spans="1:8" ht="13.95" customHeight="1" x14ac:dyDescent="0.3">
      <c r="A39" s="43" t="s">
        <v>51</v>
      </c>
      <c r="B39" s="28">
        <v>2507.85</v>
      </c>
      <c r="C39" s="34">
        <v>43958</v>
      </c>
      <c r="D39" s="35" t="s">
        <v>52</v>
      </c>
      <c r="E39" s="36" t="s">
        <v>54</v>
      </c>
      <c r="H39" s="5"/>
    </row>
    <row r="40" spans="1:8" ht="13.95" customHeight="1" x14ac:dyDescent="0.3">
      <c r="A40" s="43" t="s">
        <v>51</v>
      </c>
      <c r="B40" s="28">
        <v>3466.31</v>
      </c>
      <c r="C40" s="34">
        <v>43958</v>
      </c>
      <c r="D40" s="35" t="s">
        <v>52</v>
      </c>
      <c r="E40" s="36" t="s">
        <v>55</v>
      </c>
      <c r="H40" s="5"/>
    </row>
    <row r="41" spans="1:8" ht="13.95" customHeight="1" x14ac:dyDescent="0.3">
      <c r="A41" s="43" t="s">
        <v>51</v>
      </c>
      <c r="B41" s="28">
        <v>2800.97</v>
      </c>
      <c r="C41" s="34">
        <v>43958</v>
      </c>
      <c r="D41" s="35" t="s">
        <v>52</v>
      </c>
      <c r="E41" s="36" t="s">
        <v>56</v>
      </c>
      <c r="H41" s="5"/>
    </row>
    <row r="42" spans="1:8" ht="13.95" customHeight="1" x14ac:dyDescent="0.3">
      <c r="A42" s="32" t="s">
        <v>57</v>
      </c>
      <c r="B42" s="28">
        <v>719.88</v>
      </c>
      <c r="C42" s="34">
        <v>43958</v>
      </c>
      <c r="D42" s="35" t="s">
        <v>58</v>
      </c>
      <c r="E42" s="36" t="s">
        <v>59</v>
      </c>
      <c r="H42" s="5"/>
    </row>
    <row r="43" spans="1:8" ht="13.95" customHeight="1" x14ac:dyDescent="0.3">
      <c r="A43" s="43" t="s">
        <v>60</v>
      </c>
      <c r="B43" s="28">
        <v>3660</v>
      </c>
      <c r="C43" s="34">
        <v>43958</v>
      </c>
      <c r="D43" s="35" t="s">
        <v>13</v>
      </c>
      <c r="E43" s="36" t="s">
        <v>61</v>
      </c>
      <c r="H43" s="5"/>
    </row>
    <row r="44" spans="1:8" ht="13.95" customHeight="1" x14ac:dyDescent="0.3">
      <c r="A44" s="43" t="s">
        <v>62</v>
      </c>
      <c r="B44" s="28">
        <v>90</v>
      </c>
      <c r="C44" s="34">
        <v>43969</v>
      </c>
      <c r="D44" s="35" t="s">
        <v>52</v>
      </c>
      <c r="E44" s="36" t="s">
        <v>63</v>
      </c>
      <c r="H44" s="5"/>
    </row>
    <row r="45" spans="1:8" ht="13.95" customHeight="1" x14ac:dyDescent="0.3">
      <c r="A45" s="32" t="s">
        <v>64</v>
      </c>
      <c r="B45" s="28">
        <v>1572</v>
      </c>
      <c r="C45" s="34">
        <v>43969</v>
      </c>
      <c r="D45" s="35" t="s">
        <v>13</v>
      </c>
      <c r="E45" s="36" t="s">
        <v>65</v>
      </c>
      <c r="H45" s="5"/>
    </row>
    <row r="46" spans="1:8" ht="13.95" customHeight="1" x14ac:dyDescent="0.3">
      <c r="A46" s="32" t="s">
        <v>66</v>
      </c>
      <c r="B46" s="28">
        <v>226.8</v>
      </c>
      <c r="C46" s="34">
        <v>43970</v>
      </c>
      <c r="D46" s="35" t="s">
        <v>52</v>
      </c>
      <c r="E46" s="36" t="s">
        <v>67</v>
      </c>
      <c r="H46" s="5"/>
    </row>
    <row r="47" spans="1:8" ht="13.95" customHeight="1" x14ac:dyDescent="0.3">
      <c r="A47" s="32" t="s">
        <v>51</v>
      </c>
      <c r="B47" s="28">
        <v>5548.23</v>
      </c>
      <c r="C47" s="34">
        <v>43970</v>
      </c>
      <c r="D47" s="35" t="s">
        <v>52</v>
      </c>
      <c r="E47" s="36" t="s">
        <v>68</v>
      </c>
      <c r="H47" s="5"/>
    </row>
    <row r="48" spans="1:8" ht="13.95" customHeight="1" x14ac:dyDescent="0.3">
      <c r="A48" s="32" t="s">
        <v>69</v>
      </c>
      <c r="B48" s="28">
        <v>7893.3</v>
      </c>
      <c r="C48" s="34">
        <v>43971</v>
      </c>
      <c r="D48" s="35" t="s">
        <v>13</v>
      </c>
      <c r="E48" s="36" t="s">
        <v>70</v>
      </c>
      <c r="H48" s="5"/>
    </row>
    <row r="49" spans="1:8" ht="13.95" customHeight="1" x14ac:dyDescent="0.3">
      <c r="A49" s="32" t="s">
        <v>51</v>
      </c>
      <c r="B49" s="28">
        <v>1750</v>
      </c>
      <c r="C49" s="34">
        <v>43973</v>
      </c>
      <c r="D49" s="35" t="s">
        <v>52</v>
      </c>
      <c r="E49" s="36" t="s">
        <v>71</v>
      </c>
      <c r="H49" s="5"/>
    </row>
    <row r="50" spans="1:8" ht="13.95" customHeight="1" x14ac:dyDescent="0.3">
      <c r="A50" s="32" t="s">
        <v>51</v>
      </c>
      <c r="B50" s="28">
        <v>2553.37</v>
      </c>
      <c r="C50" s="34">
        <v>43976</v>
      </c>
      <c r="D50" s="35" t="s">
        <v>52</v>
      </c>
      <c r="E50" s="36" t="s">
        <v>72</v>
      </c>
      <c r="H50" s="5"/>
    </row>
    <row r="51" spans="1:8" ht="13.95" customHeight="1" x14ac:dyDescent="0.3">
      <c r="A51" s="45" t="s">
        <v>73</v>
      </c>
      <c r="B51" s="28">
        <v>1082.6500000000001</v>
      </c>
      <c r="C51" s="34">
        <v>43978</v>
      </c>
      <c r="D51" s="35" t="s">
        <v>13</v>
      </c>
      <c r="E51" s="36" t="s">
        <v>74</v>
      </c>
      <c r="H51" s="5"/>
    </row>
    <row r="52" spans="1:8" ht="13.95" customHeight="1" x14ac:dyDescent="0.3">
      <c r="A52" s="46"/>
      <c r="B52" s="47"/>
      <c r="C52" s="39"/>
      <c r="D52" s="40"/>
      <c r="E52" s="41"/>
      <c r="H52" s="5"/>
    </row>
    <row r="53" spans="1:8" ht="13.95" customHeight="1" x14ac:dyDescent="0.3">
      <c r="A53" s="48" t="s">
        <v>75</v>
      </c>
      <c r="B53" s="23">
        <f>SUM(B54:B54)</f>
        <v>500</v>
      </c>
      <c r="C53" s="49"/>
      <c r="D53" s="50"/>
      <c r="E53" s="51"/>
      <c r="H53" s="5"/>
    </row>
    <row r="54" spans="1:8" ht="13.95" customHeight="1" x14ac:dyDescent="0.3">
      <c r="A54" s="43" t="s">
        <v>76</v>
      </c>
      <c r="B54" s="28">
        <v>500</v>
      </c>
      <c r="C54" s="52">
        <v>43976</v>
      </c>
      <c r="D54" s="53" t="s">
        <v>13</v>
      </c>
      <c r="E54" s="54" t="s">
        <v>77</v>
      </c>
      <c r="H54" s="5"/>
    </row>
    <row r="55" spans="1:8" ht="13.95" customHeight="1" x14ac:dyDescent="0.3">
      <c r="A55" s="43"/>
      <c r="B55" s="28"/>
      <c r="C55" s="52"/>
      <c r="D55" s="55"/>
      <c r="E55" s="54"/>
      <c r="H55" s="5"/>
    </row>
    <row r="56" spans="1:8" ht="13.95" customHeight="1" x14ac:dyDescent="0.3">
      <c r="A56" s="48" t="s">
        <v>78</v>
      </c>
      <c r="B56" s="23">
        <f>SUM(B57:B58)</f>
        <v>1954</v>
      </c>
      <c r="C56" s="49"/>
      <c r="D56" s="50"/>
      <c r="E56" s="51"/>
      <c r="H56" s="5"/>
    </row>
    <row r="57" spans="1:8" ht="13.95" customHeight="1" x14ac:dyDescent="0.3">
      <c r="A57" s="43" t="s">
        <v>79</v>
      </c>
      <c r="B57" s="28">
        <v>1954</v>
      </c>
      <c r="C57" s="52">
        <v>43979</v>
      </c>
      <c r="D57" s="53" t="s">
        <v>28</v>
      </c>
      <c r="E57" s="54" t="s">
        <v>80</v>
      </c>
      <c r="H57" s="5"/>
    </row>
    <row r="58" spans="1:8" ht="13.95" customHeight="1" x14ac:dyDescent="0.3">
      <c r="A58" s="64"/>
      <c r="B58" s="57"/>
      <c r="C58" s="34"/>
      <c r="D58" s="35"/>
      <c r="E58" s="36"/>
      <c r="H58" s="5"/>
    </row>
    <row r="59" spans="1:8" ht="13.95" customHeight="1" x14ac:dyDescent="0.3">
      <c r="A59" s="125" t="s">
        <v>81</v>
      </c>
      <c r="B59" s="107">
        <f>SUM(B60,B63,B74,B78,,B81,B84,B88,B92)</f>
        <v>16660.04</v>
      </c>
      <c r="C59" s="106"/>
      <c r="D59" s="108"/>
      <c r="E59" s="126"/>
      <c r="H59" s="5"/>
    </row>
    <row r="60" spans="1:8" ht="13.95" customHeight="1" x14ac:dyDescent="0.3">
      <c r="A60" s="48" t="s">
        <v>82</v>
      </c>
      <c r="B60" s="23">
        <f>SUM(B61:B62)</f>
        <v>96</v>
      </c>
      <c r="C60" s="49"/>
      <c r="D60" s="50"/>
      <c r="E60" s="51"/>
      <c r="H60" s="5"/>
    </row>
    <row r="61" spans="1:8" ht="13.95" customHeight="1" x14ac:dyDescent="0.3">
      <c r="A61" s="45" t="s">
        <v>83</v>
      </c>
      <c r="B61" s="28">
        <v>96</v>
      </c>
      <c r="C61" s="34">
        <v>43956</v>
      </c>
      <c r="D61" s="56" t="s">
        <v>13</v>
      </c>
      <c r="E61" s="36" t="s">
        <v>84</v>
      </c>
      <c r="H61" s="5"/>
    </row>
    <row r="62" spans="1:8" ht="13.95" customHeight="1" x14ac:dyDescent="0.3">
      <c r="A62" s="45"/>
      <c r="B62" s="57"/>
      <c r="C62" s="34"/>
      <c r="D62" s="35"/>
      <c r="E62" s="36"/>
      <c r="H62" s="5"/>
    </row>
    <row r="63" spans="1:8" ht="13.95" customHeight="1" x14ac:dyDescent="0.3">
      <c r="A63" s="48" t="s">
        <v>85</v>
      </c>
      <c r="B63" s="23">
        <f>SUM(B64:B73)</f>
        <v>4698.2700000000004</v>
      </c>
      <c r="C63" s="49"/>
      <c r="D63" s="50"/>
      <c r="E63" s="51"/>
      <c r="H63" s="5"/>
    </row>
    <row r="64" spans="1:8" ht="13.95" customHeight="1" x14ac:dyDescent="0.3">
      <c r="A64" s="45" t="s">
        <v>86</v>
      </c>
      <c r="B64" s="28">
        <v>180</v>
      </c>
      <c r="C64" s="34">
        <v>43958</v>
      </c>
      <c r="D64" s="56" t="s">
        <v>13</v>
      </c>
      <c r="E64" s="58" t="s">
        <v>87</v>
      </c>
      <c r="H64" s="5"/>
    </row>
    <row r="65" spans="1:8" ht="13.95" customHeight="1" x14ac:dyDescent="0.3">
      <c r="A65" s="45" t="s">
        <v>88</v>
      </c>
      <c r="B65" s="28">
        <v>250.64</v>
      </c>
      <c r="C65" s="34">
        <v>43959</v>
      </c>
      <c r="D65" s="56" t="s">
        <v>28</v>
      </c>
      <c r="E65" s="36" t="s">
        <v>89</v>
      </c>
      <c r="H65" s="5"/>
    </row>
    <row r="66" spans="1:8" ht="13.95" customHeight="1" x14ac:dyDescent="0.3">
      <c r="A66" s="59" t="s">
        <v>88</v>
      </c>
      <c r="B66" s="28">
        <v>267.74</v>
      </c>
      <c r="C66" s="34">
        <v>43966</v>
      </c>
      <c r="D66" s="56" t="s">
        <v>28</v>
      </c>
      <c r="E66" s="36" t="s">
        <v>90</v>
      </c>
      <c r="H66" s="5"/>
    </row>
    <row r="67" spans="1:8" ht="13.95" customHeight="1" x14ac:dyDescent="0.3">
      <c r="A67" s="45" t="s">
        <v>86</v>
      </c>
      <c r="B67" s="28">
        <v>360</v>
      </c>
      <c r="C67" s="34">
        <v>43966</v>
      </c>
      <c r="D67" s="56" t="s">
        <v>13</v>
      </c>
      <c r="E67" s="36" t="s">
        <v>91</v>
      </c>
      <c r="H67" s="5"/>
    </row>
    <row r="68" spans="1:8" ht="13.95" customHeight="1" x14ac:dyDescent="0.3">
      <c r="A68" s="45" t="s">
        <v>86</v>
      </c>
      <c r="B68" s="28">
        <v>380</v>
      </c>
      <c r="C68" s="34">
        <v>43971</v>
      </c>
      <c r="D68" s="56" t="s">
        <v>13</v>
      </c>
      <c r="E68" s="36" t="s">
        <v>92</v>
      </c>
      <c r="H68" s="5"/>
    </row>
    <row r="69" spans="1:8" ht="13.95" customHeight="1" x14ac:dyDescent="0.3">
      <c r="A69" s="45" t="s">
        <v>88</v>
      </c>
      <c r="B69" s="28">
        <v>309.54000000000002</v>
      </c>
      <c r="C69" s="34">
        <v>43973</v>
      </c>
      <c r="D69" s="56" t="s">
        <v>28</v>
      </c>
      <c r="E69" s="58" t="s">
        <v>93</v>
      </c>
      <c r="H69" s="5"/>
    </row>
    <row r="70" spans="1:8" s="60" customFormat="1" ht="13.95" customHeight="1" x14ac:dyDescent="0.3">
      <c r="A70" s="45" t="s">
        <v>94</v>
      </c>
      <c r="B70" s="28">
        <v>1283.6500000000001</v>
      </c>
      <c r="C70" s="34">
        <v>43973</v>
      </c>
      <c r="D70" s="56" t="s">
        <v>13</v>
      </c>
      <c r="E70" s="58" t="s">
        <v>95</v>
      </c>
      <c r="H70" s="61"/>
    </row>
    <row r="71" spans="1:8" s="60" customFormat="1" ht="13.95" customHeight="1" x14ac:dyDescent="0.3">
      <c r="A71" s="45" t="s">
        <v>94</v>
      </c>
      <c r="B71" s="28">
        <v>1052</v>
      </c>
      <c r="C71" s="34">
        <v>43973</v>
      </c>
      <c r="D71" s="56" t="s">
        <v>13</v>
      </c>
      <c r="E71" s="58" t="s">
        <v>96</v>
      </c>
      <c r="H71" s="61"/>
    </row>
    <row r="72" spans="1:8" s="60" customFormat="1" ht="13.95" customHeight="1" x14ac:dyDescent="0.3">
      <c r="A72" s="45" t="s">
        <v>97</v>
      </c>
      <c r="B72" s="28">
        <v>614.70000000000005</v>
      </c>
      <c r="C72" s="34">
        <v>43976</v>
      </c>
      <c r="D72" s="56" t="s">
        <v>13</v>
      </c>
      <c r="E72" s="58" t="s">
        <v>98</v>
      </c>
      <c r="H72" s="61"/>
    </row>
    <row r="73" spans="1:8" ht="13.95" customHeight="1" x14ac:dyDescent="0.3">
      <c r="A73" s="46"/>
      <c r="B73" s="47"/>
      <c r="C73" s="39"/>
      <c r="D73" s="62"/>
      <c r="E73" s="63"/>
      <c r="H73" s="5"/>
    </row>
    <row r="74" spans="1:8" ht="13.95" customHeight="1" x14ac:dyDescent="0.3">
      <c r="A74" s="48" t="s">
        <v>99</v>
      </c>
      <c r="B74" s="23">
        <f>SUM(B75:B77)</f>
        <v>782.9</v>
      </c>
      <c r="C74" s="49"/>
      <c r="D74" s="50"/>
      <c r="E74" s="51"/>
      <c r="H74" s="5"/>
    </row>
    <row r="75" spans="1:8" ht="13.95" customHeight="1" x14ac:dyDescent="0.3">
      <c r="A75" s="32" t="s">
        <v>100</v>
      </c>
      <c r="B75" s="28">
        <v>652.5</v>
      </c>
      <c r="C75" s="52">
        <v>43966</v>
      </c>
      <c r="D75" s="53" t="s">
        <v>18</v>
      </c>
      <c r="E75" s="54" t="s">
        <v>101</v>
      </c>
      <c r="H75" s="5"/>
    </row>
    <row r="76" spans="1:8" ht="13.95" customHeight="1" x14ac:dyDescent="0.3">
      <c r="A76" s="32" t="s">
        <v>102</v>
      </c>
      <c r="B76" s="28">
        <v>130.4</v>
      </c>
      <c r="C76" s="52">
        <v>43966</v>
      </c>
      <c r="D76" s="53" t="s">
        <v>18</v>
      </c>
      <c r="E76" s="54" t="s">
        <v>103</v>
      </c>
      <c r="H76" s="5"/>
    </row>
    <row r="77" spans="1:8" ht="13.95" customHeight="1" x14ac:dyDescent="0.3">
      <c r="A77" s="64"/>
      <c r="B77" s="65"/>
      <c r="C77" s="18"/>
      <c r="D77" s="19"/>
      <c r="E77" s="20"/>
      <c r="H77" s="5"/>
    </row>
    <row r="78" spans="1:8" ht="13.95" customHeight="1" x14ac:dyDescent="0.3">
      <c r="A78" s="48" t="s">
        <v>104</v>
      </c>
      <c r="B78" s="23">
        <f>SUM(B79:B80)</f>
        <v>34.5</v>
      </c>
      <c r="C78" s="49"/>
      <c r="D78" s="50"/>
      <c r="E78" s="51"/>
      <c r="H78" s="5"/>
    </row>
    <row r="79" spans="1:8" ht="13.95" customHeight="1" x14ac:dyDescent="0.3">
      <c r="A79" s="43" t="s">
        <v>83</v>
      </c>
      <c r="B79" s="33">
        <v>34.5</v>
      </c>
      <c r="C79" s="18">
        <v>43958</v>
      </c>
      <c r="D79" s="19" t="s">
        <v>13</v>
      </c>
      <c r="E79" s="20" t="s">
        <v>105</v>
      </c>
      <c r="H79" s="5"/>
    </row>
    <row r="80" spans="1:8" ht="13.95" customHeight="1" x14ac:dyDescent="0.3">
      <c r="A80" s="64"/>
      <c r="B80" s="65"/>
      <c r="C80" s="18"/>
      <c r="D80" s="19"/>
      <c r="E80" s="20"/>
      <c r="H80" s="5"/>
    </row>
    <row r="81" spans="1:8" ht="13.95" customHeight="1" x14ac:dyDescent="0.3">
      <c r="A81" s="48" t="s">
        <v>106</v>
      </c>
      <c r="B81" s="23">
        <f>SUM(B82:B83)</f>
        <v>0</v>
      </c>
      <c r="C81" s="49"/>
      <c r="D81" s="50"/>
      <c r="E81" s="51"/>
      <c r="H81" s="5"/>
    </row>
    <row r="82" spans="1:8" ht="13.95" customHeight="1" x14ac:dyDescent="0.3">
      <c r="A82" s="43" t="s">
        <v>107</v>
      </c>
      <c r="B82" s="33"/>
      <c r="C82" s="18"/>
      <c r="D82" s="19"/>
      <c r="E82" s="20"/>
      <c r="H82" s="5"/>
    </row>
    <row r="83" spans="1:8" ht="13.95" customHeight="1" x14ac:dyDescent="0.3">
      <c r="A83" s="66"/>
      <c r="B83" s="38"/>
      <c r="C83" s="67"/>
      <c r="D83" s="68"/>
      <c r="E83" s="69"/>
      <c r="H83" s="5"/>
    </row>
    <row r="84" spans="1:8" ht="13.95" customHeight="1" x14ac:dyDescent="0.3">
      <c r="A84" s="48" t="s">
        <v>108</v>
      </c>
      <c r="B84" s="23">
        <f>SUM(B85:B87)</f>
        <v>11048.369999999999</v>
      </c>
      <c r="C84" s="49"/>
      <c r="D84" s="50"/>
      <c r="E84" s="51"/>
      <c r="H84" s="5"/>
    </row>
    <row r="85" spans="1:8" ht="13.95" customHeight="1" x14ac:dyDescent="0.3">
      <c r="A85" s="64" t="s">
        <v>109</v>
      </c>
      <c r="B85" s="33">
        <v>5551.7</v>
      </c>
      <c r="C85" s="34">
        <v>43976</v>
      </c>
      <c r="D85" s="35" t="s">
        <v>13</v>
      </c>
      <c r="E85" s="70" t="s">
        <v>110</v>
      </c>
      <c r="H85" s="5"/>
    </row>
    <row r="86" spans="1:8" ht="13.95" customHeight="1" x14ac:dyDescent="0.3">
      <c r="A86" s="64" t="s">
        <v>111</v>
      </c>
      <c r="B86" s="33">
        <v>5496.67</v>
      </c>
      <c r="C86" s="34">
        <v>43976</v>
      </c>
      <c r="D86" s="35" t="s">
        <v>13</v>
      </c>
      <c r="E86" s="36" t="s">
        <v>112</v>
      </c>
      <c r="H86" s="5"/>
    </row>
    <row r="87" spans="1:8" ht="13.95" customHeight="1" x14ac:dyDescent="0.3">
      <c r="A87" s="64"/>
      <c r="B87" s="65"/>
      <c r="C87" s="34"/>
      <c r="D87" s="35"/>
      <c r="E87" s="36"/>
      <c r="H87" s="5"/>
    </row>
    <row r="88" spans="1:8" ht="13.95" customHeight="1" x14ac:dyDescent="0.3">
      <c r="A88" s="48" t="s">
        <v>113</v>
      </c>
      <c r="B88" s="23">
        <f>SUM(B89:B91)</f>
        <v>0</v>
      </c>
      <c r="C88" s="49"/>
      <c r="D88" s="50"/>
      <c r="E88" s="51"/>
      <c r="H88" s="5"/>
    </row>
    <row r="89" spans="1:8" ht="13.95" customHeight="1" x14ac:dyDescent="0.3">
      <c r="A89" s="32"/>
      <c r="B89" s="28"/>
      <c r="C89" s="34"/>
      <c r="D89" s="35"/>
      <c r="E89" s="36"/>
      <c r="H89" s="5"/>
    </row>
    <row r="90" spans="1:8" ht="13.95" customHeight="1" x14ac:dyDescent="0.3">
      <c r="A90" s="32"/>
      <c r="B90" s="28"/>
      <c r="C90" s="34"/>
      <c r="D90" s="35"/>
      <c r="E90" s="36"/>
      <c r="H90" s="5"/>
    </row>
    <row r="91" spans="1:8" ht="13.95" customHeight="1" x14ac:dyDescent="0.3">
      <c r="A91" s="45"/>
      <c r="B91" s="57"/>
      <c r="C91" s="34"/>
      <c r="D91" s="35"/>
      <c r="E91" s="36"/>
      <c r="H91" s="5"/>
    </row>
    <row r="92" spans="1:8" ht="13.95" customHeight="1" x14ac:dyDescent="0.3">
      <c r="A92" s="48" t="s">
        <v>114</v>
      </c>
      <c r="B92" s="23">
        <f>SUM(B93:B95)</f>
        <v>0</v>
      </c>
      <c r="C92" s="49"/>
      <c r="D92" s="50"/>
      <c r="E92" s="51"/>
      <c r="H92" s="5"/>
    </row>
    <row r="93" spans="1:8" ht="13.95" customHeight="1" x14ac:dyDescent="0.3">
      <c r="A93" s="59"/>
      <c r="B93" s="28"/>
      <c r="C93" s="34"/>
      <c r="D93" s="35"/>
      <c r="E93" s="36"/>
      <c r="H93" s="5"/>
    </row>
    <row r="94" spans="1:8" ht="13.95" customHeight="1" x14ac:dyDescent="0.3">
      <c r="A94" s="45"/>
      <c r="B94" s="28"/>
      <c r="C94" s="34"/>
      <c r="D94" s="35"/>
      <c r="E94" s="36"/>
      <c r="H94" s="5"/>
    </row>
    <row r="95" spans="1:8" ht="13.95" customHeight="1" x14ac:dyDescent="0.3">
      <c r="A95" s="43"/>
      <c r="B95" s="28"/>
      <c r="C95" s="52"/>
      <c r="D95" s="53"/>
      <c r="E95" s="72"/>
      <c r="H95" s="5"/>
    </row>
    <row r="96" spans="1:8" ht="13.95" customHeight="1" x14ac:dyDescent="0.3">
      <c r="A96" s="125" t="s">
        <v>115</v>
      </c>
      <c r="B96" s="107">
        <f>SUM(B97,B101)</f>
        <v>890</v>
      </c>
      <c r="C96" s="106"/>
      <c r="D96" s="108"/>
      <c r="E96" s="126"/>
      <c r="H96" s="5"/>
    </row>
    <row r="97" spans="1:8" ht="13.95" customHeight="1" x14ac:dyDescent="0.3">
      <c r="A97" s="48" t="s">
        <v>116</v>
      </c>
      <c r="B97" s="23">
        <f>SUM(B98:B99)</f>
        <v>890</v>
      </c>
      <c r="C97" s="49"/>
      <c r="D97" s="50"/>
      <c r="E97" s="51"/>
      <c r="H97" s="5"/>
    </row>
    <row r="98" spans="1:8" ht="13.95" customHeight="1" x14ac:dyDescent="0.3">
      <c r="A98" s="32" t="s">
        <v>117</v>
      </c>
      <c r="B98" s="28">
        <v>890</v>
      </c>
      <c r="C98" s="52">
        <v>43970</v>
      </c>
      <c r="D98" s="53" t="s">
        <v>13</v>
      </c>
      <c r="E98" s="54" t="s">
        <v>118</v>
      </c>
      <c r="H98" s="5"/>
    </row>
    <row r="99" spans="1:8" ht="13.95" customHeight="1" x14ac:dyDescent="0.3">
      <c r="A99" s="59"/>
      <c r="B99" s="28"/>
      <c r="C99" s="52"/>
      <c r="D99" s="53"/>
      <c r="E99" s="54"/>
      <c r="H99" s="5"/>
    </row>
    <row r="100" spans="1:8" ht="13.95" customHeight="1" x14ac:dyDescent="0.3">
      <c r="A100" s="32"/>
      <c r="B100" s="28"/>
      <c r="C100" s="52"/>
      <c r="D100" s="53"/>
      <c r="E100" s="54"/>
      <c r="H100" s="5"/>
    </row>
    <row r="101" spans="1:8" ht="13.95" customHeight="1" x14ac:dyDescent="0.3">
      <c r="A101" s="48" t="s">
        <v>119</v>
      </c>
      <c r="B101" s="23">
        <f>SUM(B102:B103)</f>
        <v>0</v>
      </c>
      <c r="C101" s="49"/>
      <c r="D101" s="50"/>
      <c r="E101" s="51"/>
      <c r="H101" s="5"/>
    </row>
    <row r="102" spans="1:8" ht="13.95" customHeight="1" x14ac:dyDescent="0.3">
      <c r="A102" s="32"/>
      <c r="B102" s="28"/>
      <c r="C102" s="52"/>
      <c r="D102" s="53"/>
      <c r="E102" s="54"/>
      <c r="H102" s="5"/>
    </row>
    <row r="103" spans="1:8" ht="13.95" customHeight="1" x14ac:dyDescent="0.3">
      <c r="A103" s="43"/>
      <c r="B103" s="28"/>
      <c r="C103" s="52"/>
      <c r="D103" s="53"/>
      <c r="E103" s="54"/>
      <c r="H103" s="5"/>
    </row>
    <row r="104" spans="1:8" ht="13.95" customHeight="1" x14ac:dyDescent="0.3">
      <c r="A104" s="125" t="s">
        <v>120</v>
      </c>
      <c r="B104" s="107">
        <f>SUM(B105,B107,B110,B114)</f>
        <v>9619.2900000000009</v>
      </c>
      <c r="C104" s="106"/>
      <c r="D104" s="108"/>
      <c r="E104" s="126"/>
      <c r="H104" s="5"/>
    </row>
    <row r="105" spans="1:8" ht="13.95" customHeight="1" x14ac:dyDescent="0.3">
      <c r="A105" s="48" t="s">
        <v>121</v>
      </c>
      <c r="B105" s="23">
        <f>SUM(B106)</f>
        <v>0</v>
      </c>
      <c r="C105" s="49"/>
      <c r="D105" s="50"/>
      <c r="E105" s="51"/>
      <c r="H105" s="5"/>
    </row>
    <row r="106" spans="1:8" ht="13.95" customHeight="1" x14ac:dyDescent="0.3">
      <c r="A106" s="43"/>
      <c r="B106" s="71"/>
      <c r="C106" s="52"/>
      <c r="D106" s="53"/>
      <c r="E106" s="72"/>
      <c r="H106" s="5"/>
    </row>
    <row r="107" spans="1:8" ht="13.95" customHeight="1" x14ac:dyDescent="0.3">
      <c r="A107" s="48" t="s">
        <v>122</v>
      </c>
      <c r="B107" s="23">
        <f>SUM(B108:B109)</f>
        <v>0</v>
      </c>
      <c r="C107" s="49"/>
      <c r="D107" s="50"/>
      <c r="E107" s="51"/>
      <c r="H107" s="5"/>
    </row>
    <row r="108" spans="1:8" ht="13.95" customHeight="1" x14ac:dyDescent="0.3">
      <c r="A108" s="73"/>
      <c r="B108" s="74"/>
      <c r="C108" s="75"/>
      <c r="D108" s="76"/>
      <c r="E108" s="77"/>
      <c r="H108" s="5"/>
    </row>
    <row r="109" spans="1:8" ht="13.95" customHeight="1" x14ac:dyDescent="0.3">
      <c r="A109" s="43"/>
      <c r="B109" s="28"/>
      <c r="C109" s="52"/>
      <c r="D109" s="53"/>
      <c r="E109" s="54"/>
      <c r="H109" s="5"/>
    </row>
    <row r="110" spans="1:8" ht="13.95" customHeight="1" x14ac:dyDescent="0.3">
      <c r="A110" s="48" t="s">
        <v>123</v>
      </c>
      <c r="B110" s="23">
        <f>SUM(B111:B113)</f>
        <v>8772.44</v>
      </c>
      <c r="C110" s="49"/>
      <c r="D110" s="50"/>
      <c r="E110" s="51"/>
      <c r="H110" s="5"/>
    </row>
    <row r="111" spans="1:8" ht="13.95" customHeight="1" x14ac:dyDescent="0.3">
      <c r="A111" s="59" t="s">
        <v>124</v>
      </c>
      <c r="B111" s="78">
        <v>2139.61</v>
      </c>
      <c r="C111" s="52">
        <v>43976</v>
      </c>
      <c r="D111" s="53" t="s">
        <v>46</v>
      </c>
      <c r="E111" s="72"/>
      <c r="H111" s="5"/>
    </row>
    <row r="112" spans="1:8" ht="13.95" customHeight="1" x14ac:dyDescent="0.3">
      <c r="A112" s="59" t="s">
        <v>125</v>
      </c>
      <c r="B112" s="78">
        <v>6632.83</v>
      </c>
      <c r="C112" s="52">
        <v>43976</v>
      </c>
      <c r="D112" s="53" t="s">
        <v>46</v>
      </c>
      <c r="E112" s="79"/>
      <c r="H112" s="5"/>
    </row>
    <row r="113" spans="1:8" ht="13.95" customHeight="1" x14ac:dyDescent="0.3">
      <c r="A113" s="80"/>
      <c r="B113" s="81"/>
      <c r="C113" s="52"/>
      <c r="D113" s="53"/>
      <c r="E113" s="54"/>
      <c r="H113" s="5"/>
    </row>
    <row r="114" spans="1:8" ht="13.95" customHeight="1" x14ac:dyDescent="0.3">
      <c r="A114" s="48" t="s">
        <v>126</v>
      </c>
      <c r="B114" s="23">
        <f>SUM(B115:B117)</f>
        <v>846.85</v>
      </c>
      <c r="C114" s="49"/>
      <c r="D114" s="50"/>
      <c r="E114" s="51"/>
      <c r="H114" s="5"/>
    </row>
    <row r="115" spans="1:8" ht="13.95" customHeight="1" x14ac:dyDescent="0.3">
      <c r="A115" s="45" t="s">
        <v>127</v>
      </c>
      <c r="B115" s="33">
        <v>762.85</v>
      </c>
      <c r="C115" s="39"/>
      <c r="D115" s="35"/>
      <c r="E115" s="41"/>
      <c r="H115" s="5"/>
    </row>
    <row r="116" spans="1:8" ht="13.95" customHeight="1" x14ac:dyDescent="0.3">
      <c r="A116" s="45" t="s">
        <v>128</v>
      </c>
      <c r="B116" s="33">
        <v>84</v>
      </c>
      <c r="C116" s="34"/>
      <c r="D116" s="35"/>
      <c r="E116" s="36"/>
      <c r="H116" s="5"/>
    </row>
    <row r="117" spans="1:8" ht="13.95" customHeight="1" x14ac:dyDescent="0.3">
      <c r="A117" s="43"/>
      <c r="B117" s="33"/>
      <c r="C117" s="34"/>
      <c r="D117" s="35"/>
      <c r="E117" s="41"/>
      <c r="H117" s="5"/>
    </row>
    <row r="118" spans="1:8" ht="13.95" customHeight="1" x14ac:dyDescent="0.3">
      <c r="A118" s="125" t="s">
        <v>129</v>
      </c>
      <c r="B118" s="107">
        <f>SUM(B119:B120)</f>
        <v>895.95</v>
      </c>
      <c r="C118" s="106"/>
      <c r="D118" s="108"/>
      <c r="E118" s="126"/>
      <c r="H118" s="5"/>
    </row>
    <row r="119" spans="1:8" s="82" customFormat="1" ht="13.95" customHeight="1" x14ac:dyDescent="0.3">
      <c r="A119" s="45" t="s">
        <v>130</v>
      </c>
      <c r="B119" s="28">
        <v>895.95</v>
      </c>
      <c r="C119" s="34">
        <v>43963</v>
      </c>
      <c r="D119" s="84" t="s">
        <v>131</v>
      </c>
      <c r="E119" s="36"/>
      <c r="H119" s="83"/>
    </row>
    <row r="120" spans="1:8" ht="13.95" customHeight="1" x14ac:dyDescent="0.3">
      <c r="A120" s="45"/>
      <c r="B120" s="57"/>
      <c r="C120" s="34"/>
      <c r="D120" s="84"/>
      <c r="E120" s="36"/>
      <c r="H120" s="5"/>
    </row>
    <row r="121" spans="1:8" ht="13.95" customHeight="1" x14ac:dyDescent="0.3">
      <c r="A121" s="125" t="s">
        <v>132</v>
      </c>
      <c r="B121" s="107">
        <f>SUM(B122:B122)</f>
        <v>0</v>
      </c>
      <c r="C121" s="106"/>
      <c r="D121" s="108"/>
      <c r="E121" s="126"/>
      <c r="H121" s="5"/>
    </row>
    <row r="122" spans="1:8" ht="13.95" customHeight="1" x14ac:dyDescent="0.3">
      <c r="A122" s="43" t="s">
        <v>133</v>
      </c>
      <c r="B122" s="28"/>
      <c r="C122" s="52"/>
      <c r="D122" s="53"/>
      <c r="E122" s="54"/>
      <c r="H122" s="5"/>
    </row>
    <row r="123" spans="1:8" ht="13.95" customHeight="1" x14ac:dyDescent="0.3">
      <c r="A123" s="43"/>
      <c r="B123" s="28"/>
      <c r="C123" s="52"/>
      <c r="D123" s="53"/>
      <c r="E123" s="54"/>
      <c r="H123" s="5"/>
    </row>
    <row r="124" spans="1:8" ht="13.95" customHeight="1" x14ac:dyDescent="0.3">
      <c r="A124" s="125" t="s">
        <v>134</v>
      </c>
      <c r="B124" s="107">
        <f>SUM(B125:B125)</f>
        <v>0</v>
      </c>
      <c r="C124" s="106"/>
      <c r="D124" s="108"/>
      <c r="E124" s="126"/>
      <c r="H124" s="5"/>
    </row>
    <row r="125" spans="1:8" ht="13.95" customHeight="1" x14ac:dyDescent="0.3">
      <c r="A125" s="59"/>
      <c r="B125" s="111"/>
      <c r="C125" s="52"/>
      <c r="D125" s="53"/>
      <c r="E125" s="54"/>
      <c r="H125" s="5"/>
    </row>
    <row r="126" spans="1:8" ht="13.95" customHeight="1" x14ac:dyDescent="0.3">
      <c r="A126" s="45"/>
      <c r="B126" s="57"/>
      <c r="C126" s="34"/>
      <c r="D126" s="84"/>
      <c r="E126" s="36"/>
      <c r="H126" s="5"/>
    </row>
    <row r="127" spans="1:8" ht="13.95" customHeight="1" x14ac:dyDescent="0.3">
      <c r="A127" s="125" t="s">
        <v>135</v>
      </c>
      <c r="B127" s="107">
        <f>SUM(B128:B135)</f>
        <v>93278.89</v>
      </c>
      <c r="C127" s="106"/>
      <c r="D127" s="108"/>
      <c r="E127" s="126"/>
      <c r="H127" s="5"/>
    </row>
    <row r="128" spans="1:8" ht="13.95" customHeight="1" x14ac:dyDescent="0.3">
      <c r="A128" s="32" t="s">
        <v>136</v>
      </c>
      <c r="B128" s="78">
        <v>2078.89</v>
      </c>
      <c r="C128" s="34">
        <v>43964</v>
      </c>
      <c r="D128" s="35" t="s">
        <v>58</v>
      </c>
      <c r="E128" s="42" t="s">
        <v>137</v>
      </c>
      <c r="H128" s="5"/>
    </row>
    <row r="129" spans="1:8" ht="13.95" customHeight="1" x14ac:dyDescent="0.3">
      <c r="A129" s="45" t="s">
        <v>138</v>
      </c>
      <c r="B129" s="78">
        <v>1400</v>
      </c>
      <c r="C129" s="34">
        <v>43966</v>
      </c>
      <c r="D129" s="84" t="s">
        <v>58</v>
      </c>
      <c r="E129" s="36" t="s">
        <v>139</v>
      </c>
      <c r="H129" s="5"/>
    </row>
    <row r="130" spans="1:8" ht="13.95" customHeight="1" x14ac:dyDescent="0.3">
      <c r="A130" s="45" t="s">
        <v>140</v>
      </c>
      <c r="B130" s="78">
        <v>5800</v>
      </c>
      <c r="C130" s="34">
        <v>43969</v>
      </c>
      <c r="D130" s="84" t="s">
        <v>13</v>
      </c>
      <c r="E130" s="36" t="s">
        <v>141</v>
      </c>
      <c r="H130" s="5"/>
    </row>
    <row r="131" spans="1:8" ht="13.95" customHeight="1" x14ac:dyDescent="0.3">
      <c r="A131" s="45" t="s">
        <v>142</v>
      </c>
      <c r="B131" s="78">
        <v>49600</v>
      </c>
      <c r="C131" s="34">
        <v>43970</v>
      </c>
      <c r="D131" s="84" t="s">
        <v>13</v>
      </c>
      <c r="E131" s="36" t="s">
        <v>143</v>
      </c>
      <c r="H131" s="5"/>
    </row>
    <row r="132" spans="1:8" ht="13.95" customHeight="1" x14ac:dyDescent="0.3">
      <c r="A132" s="45" t="s">
        <v>144</v>
      </c>
      <c r="B132" s="78">
        <v>4000</v>
      </c>
      <c r="C132" s="34">
        <v>43970</v>
      </c>
      <c r="D132" s="84" t="s">
        <v>13</v>
      </c>
      <c r="E132" s="36" t="s">
        <v>145</v>
      </c>
      <c r="H132" s="5"/>
    </row>
    <row r="133" spans="1:8" ht="13.95" customHeight="1" x14ac:dyDescent="0.3">
      <c r="A133" s="45" t="s">
        <v>146</v>
      </c>
      <c r="B133" s="78">
        <v>29700</v>
      </c>
      <c r="C133" s="34">
        <v>43973</v>
      </c>
      <c r="D133" s="84" t="s">
        <v>13</v>
      </c>
      <c r="E133" s="36" t="s">
        <v>147</v>
      </c>
      <c r="H133" s="5"/>
    </row>
    <row r="134" spans="1:8" ht="13.95" customHeight="1" x14ac:dyDescent="0.3">
      <c r="A134" s="45" t="s">
        <v>148</v>
      </c>
      <c r="B134" s="78">
        <v>700</v>
      </c>
      <c r="C134" s="34">
        <v>43976</v>
      </c>
      <c r="D134" s="84" t="s">
        <v>28</v>
      </c>
      <c r="E134" s="36" t="s">
        <v>149</v>
      </c>
      <c r="H134" s="5"/>
    </row>
    <row r="135" spans="1:8" ht="13.95" customHeight="1" x14ac:dyDescent="0.3">
      <c r="A135" s="45"/>
      <c r="B135" s="57"/>
      <c r="C135" s="34"/>
      <c r="D135" s="84"/>
      <c r="E135" s="36"/>
      <c r="H135" s="5"/>
    </row>
    <row r="136" spans="1:8" ht="13.95" customHeight="1" x14ac:dyDescent="0.3">
      <c r="A136" s="125" t="s">
        <v>150</v>
      </c>
      <c r="B136" s="107">
        <f>SUM(B137:B142)</f>
        <v>4286.37</v>
      </c>
      <c r="C136" s="106"/>
      <c r="D136" s="108"/>
      <c r="E136" s="126"/>
      <c r="H136" s="5"/>
    </row>
    <row r="137" spans="1:8" ht="13.95" customHeight="1" x14ac:dyDescent="0.3">
      <c r="A137" s="45" t="s">
        <v>151</v>
      </c>
      <c r="B137" s="85">
        <v>250</v>
      </c>
      <c r="C137" s="52">
        <v>43962</v>
      </c>
      <c r="D137" s="53" t="s">
        <v>13</v>
      </c>
      <c r="E137" s="54" t="s">
        <v>152</v>
      </c>
      <c r="H137" s="5"/>
    </row>
    <row r="138" spans="1:8" ht="13.95" customHeight="1" x14ac:dyDescent="0.3">
      <c r="A138" s="45" t="s">
        <v>153</v>
      </c>
      <c r="B138" s="85">
        <v>1016.28</v>
      </c>
      <c r="C138" s="52">
        <v>43969</v>
      </c>
      <c r="D138" s="53" t="s">
        <v>28</v>
      </c>
      <c r="E138" s="54" t="s">
        <v>154</v>
      </c>
      <c r="H138" s="5"/>
    </row>
    <row r="139" spans="1:8" ht="13.95" customHeight="1" x14ac:dyDescent="0.3">
      <c r="A139" s="45" t="s">
        <v>153</v>
      </c>
      <c r="B139" s="85">
        <v>940.61</v>
      </c>
      <c r="C139" s="52">
        <v>43969</v>
      </c>
      <c r="D139" s="53" t="s">
        <v>28</v>
      </c>
      <c r="E139" s="54" t="s">
        <v>155</v>
      </c>
      <c r="H139" s="5"/>
    </row>
    <row r="140" spans="1:8" ht="13.95" customHeight="1" x14ac:dyDescent="0.3">
      <c r="A140" s="45" t="s">
        <v>156</v>
      </c>
      <c r="B140" s="85">
        <v>202.48</v>
      </c>
      <c r="C140" s="52">
        <v>43970</v>
      </c>
      <c r="D140" s="53" t="s">
        <v>58</v>
      </c>
      <c r="E140" s="54" t="s">
        <v>157</v>
      </c>
      <c r="H140" s="5"/>
    </row>
    <row r="141" spans="1:8" ht="13.95" customHeight="1" x14ac:dyDescent="0.3">
      <c r="A141" s="45" t="s">
        <v>158</v>
      </c>
      <c r="B141" s="85">
        <v>1877</v>
      </c>
      <c r="C141" s="52">
        <v>43973</v>
      </c>
      <c r="D141" s="53" t="s">
        <v>58</v>
      </c>
      <c r="E141" s="54" t="s">
        <v>159</v>
      </c>
      <c r="H141" s="5"/>
    </row>
    <row r="142" spans="1:8" ht="13.95" customHeight="1" x14ac:dyDescent="0.3">
      <c r="A142" s="45"/>
      <c r="B142" s="112"/>
      <c r="C142" s="34"/>
      <c r="D142" s="35"/>
      <c r="E142" s="36"/>
      <c r="H142" s="5"/>
    </row>
    <row r="143" spans="1:8" ht="13.95" customHeight="1" x14ac:dyDescent="0.3">
      <c r="A143" s="127" t="s">
        <v>160</v>
      </c>
      <c r="B143" s="107">
        <f>SUM(B7,B36,B59,B96,B104,B118,B121,B124,B127,B136)</f>
        <v>393021.94</v>
      </c>
      <c r="C143" s="110"/>
      <c r="D143" s="109"/>
      <c r="E143" s="128"/>
      <c r="H143" s="5"/>
    </row>
    <row r="144" spans="1:8" ht="13.95" customHeight="1" x14ac:dyDescent="0.3">
      <c r="A144" s="129"/>
      <c r="B144" s="114"/>
      <c r="C144" s="115"/>
      <c r="D144" s="113"/>
      <c r="E144" s="130"/>
      <c r="H144" s="5"/>
    </row>
    <row r="145" spans="1:8" ht="13.95" customHeight="1" x14ac:dyDescent="0.3">
      <c r="A145" s="127" t="s">
        <v>161</v>
      </c>
      <c r="B145" s="107">
        <f>SUM(B146:B150)</f>
        <v>365030.81</v>
      </c>
      <c r="C145" s="110"/>
      <c r="D145" s="109"/>
      <c r="E145" s="128"/>
      <c r="H145" s="5"/>
    </row>
    <row r="146" spans="1:8" ht="13.95" customHeight="1" x14ac:dyDescent="0.3">
      <c r="A146" s="27" t="s">
        <v>162</v>
      </c>
      <c r="B146" s="28">
        <v>60030.81</v>
      </c>
      <c r="C146" s="29">
        <v>43963</v>
      </c>
      <c r="D146" s="30" t="s">
        <v>18</v>
      </c>
      <c r="E146" s="31" t="s">
        <v>163</v>
      </c>
      <c r="H146" s="5"/>
    </row>
    <row r="147" spans="1:8" ht="13.95" customHeight="1" x14ac:dyDescent="0.3">
      <c r="A147" s="27" t="s">
        <v>164</v>
      </c>
      <c r="B147" s="116">
        <v>75000</v>
      </c>
      <c r="C147" s="29">
        <v>43969</v>
      </c>
      <c r="D147" s="30" t="s">
        <v>18</v>
      </c>
      <c r="E147" s="31" t="s">
        <v>163</v>
      </c>
      <c r="H147" s="5"/>
    </row>
    <row r="148" spans="1:8" ht="13.95" customHeight="1" x14ac:dyDescent="0.3">
      <c r="A148" s="27" t="s">
        <v>165</v>
      </c>
      <c r="B148" s="116">
        <v>205000</v>
      </c>
      <c r="C148" s="29">
        <v>43969</v>
      </c>
      <c r="D148" s="30" t="s">
        <v>18</v>
      </c>
      <c r="E148" s="31" t="s">
        <v>163</v>
      </c>
      <c r="H148" s="5"/>
    </row>
    <row r="149" spans="1:8" ht="13.95" customHeight="1" x14ac:dyDescent="0.3">
      <c r="A149" s="27" t="s">
        <v>166</v>
      </c>
      <c r="B149" s="116">
        <v>25000</v>
      </c>
      <c r="C149" s="29">
        <v>43973</v>
      </c>
      <c r="D149" s="30" t="s">
        <v>18</v>
      </c>
      <c r="E149" s="31" t="s">
        <v>163</v>
      </c>
    </row>
    <row r="150" spans="1:8" ht="13.95" customHeight="1" x14ac:dyDescent="0.3">
      <c r="A150" s="131"/>
      <c r="B150" s="118"/>
      <c r="C150" s="119"/>
      <c r="D150" s="117"/>
      <c r="E150" s="132"/>
    </row>
    <row r="151" spans="1:8" ht="13.95" customHeight="1" x14ac:dyDescent="0.3">
      <c r="A151" s="127" t="s">
        <v>167</v>
      </c>
      <c r="B151" s="107">
        <f>SUM(B152:B154)</f>
        <v>28715.210000000137</v>
      </c>
      <c r="C151" s="110"/>
      <c r="D151" s="109"/>
      <c r="E151" s="128"/>
    </row>
    <row r="152" spans="1:8" ht="13.95" customHeight="1" x14ac:dyDescent="0.3">
      <c r="A152" s="27" t="s">
        <v>168</v>
      </c>
      <c r="B152" s="28">
        <f>[1]ABR_2020!C185</f>
        <v>28715.210000000137</v>
      </c>
      <c r="C152" s="29">
        <v>43951</v>
      </c>
      <c r="D152" s="30"/>
      <c r="E152" s="31"/>
    </row>
    <row r="153" spans="1:8" ht="13.95" customHeight="1" x14ac:dyDescent="0.3">
      <c r="A153" s="27"/>
      <c r="B153" s="28"/>
      <c r="C153" s="29"/>
      <c r="D153" s="30"/>
      <c r="E153" s="31"/>
    </row>
    <row r="154" spans="1:8" ht="13.95" customHeight="1" x14ac:dyDescent="0.3">
      <c r="A154" s="27"/>
      <c r="B154" s="28"/>
      <c r="C154" s="29"/>
      <c r="D154" s="30"/>
      <c r="E154" s="31"/>
    </row>
    <row r="155" spans="1:8" ht="13.95" customHeight="1" thickBot="1" x14ac:dyDescent="0.35">
      <c r="A155" s="133" t="s">
        <v>169</v>
      </c>
      <c r="B155" s="134">
        <f>B145+B151-B143</f>
        <v>724.08000000013271</v>
      </c>
      <c r="C155" s="135"/>
      <c r="D155" s="136"/>
      <c r="E155" s="137"/>
    </row>
    <row r="156" spans="1:8" ht="13.95" customHeight="1" x14ac:dyDescent="0.3">
      <c r="A156" s="102"/>
      <c r="B156" s="103"/>
      <c r="C156" s="104"/>
      <c r="D156" s="105"/>
      <c r="E156" s="89"/>
    </row>
    <row r="157" spans="1:8" ht="13.95" customHeight="1" x14ac:dyDescent="0.3">
      <c r="A157" s="11" t="s">
        <v>170</v>
      </c>
      <c r="B157" s="86"/>
      <c r="C157" s="87"/>
      <c r="D157" s="88"/>
      <c r="E157" s="89"/>
    </row>
    <row r="158" spans="1:8" ht="13.95" customHeight="1" x14ac:dyDescent="0.3">
      <c r="A158" s="90" t="s">
        <v>171</v>
      </c>
      <c r="B158" s="91"/>
      <c r="C158" s="91"/>
      <c r="D158" s="91"/>
      <c r="E158" s="92"/>
    </row>
    <row r="159" spans="1:8" ht="13.95" customHeight="1" x14ac:dyDescent="0.3">
      <c r="A159" s="93" t="s">
        <v>172</v>
      </c>
      <c r="B159" s="94"/>
      <c r="C159" s="94"/>
      <c r="D159" s="94"/>
      <c r="E159" s="95"/>
    </row>
    <row r="160" spans="1:8" ht="13.95" customHeight="1" thickBot="1" x14ac:dyDescent="0.35">
      <c r="A160" s="96" t="s">
        <v>173</v>
      </c>
      <c r="B160" s="97"/>
      <c r="C160" s="97"/>
      <c r="D160" s="97"/>
      <c r="E160" s="98"/>
    </row>
    <row r="161" ht="13.95" customHeight="1" x14ac:dyDescent="0.3"/>
    <row r="162" ht="13.95" customHeight="1" x14ac:dyDescent="0.3"/>
  </sheetData>
  <mergeCells count="4">
    <mergeCell ref="A4:E4"/>
    <mergeCell ref="A158:E158"/>
    <mergeCell ref="A159:E159"/>
    <mergeCell ref="A160:E160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2023-02-02T22:33:20Z</cp:lastPrinted>
  <dcterms:created xsi:type="dcterms:W3CDTF">2023-02-02T22:32:17Z</dcterms:created>
  <dcterms:modified xsi:type="dcterms:W3CDTF">2023-02-02T22:33:49Z</dcterms:modified>
</cp:coreProperties>
</file>