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22\"/>
    </mc:Choice>
  </mc:AlternateContent>
  <xr:revisionPtr revIDLastSave="0" documentId="8_{DCFB8E59-267C-4186-8CAA-3953447E62F4}" xr6:coauthVersionLast="47" xr6:coauthVersionMax="47" xr10:uidLastSave="{00000000-0000-0000-0000-000000000000}"/>
  <bookViews>
    <workbookView xWindow="-108" yWindow="-108" windowWidth="23256" windowHeight="12576" xr2:uid="{750E3C06-D318-41FD-8D7B-65782190FBD9}"/>
  </bookViews>
  <sheets>
    <sheet name="Planilha1" sheetId="1" r:id="rId1"/>
  </sheets>
  <externalReferences>
    <externalReference r:id="rId2"/>
  </externalReferences>
  <definedNames>
    <definedName name="_xlnm.Print_Area" localSheetId="0">Planilha1!$A$1:$E$188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8" i="1" l="1"/>
  <c r="B177" i="1"/>
  <c r="B172" i="1"/>
  <c r="B169" i="1"/>
  <c r="B163" i="1"/>
  <c r="B155" i="1"/>
  <c r="B139" i="1"/>
  <c r="B135" i="1"/>
  <c r="B132" i="1"/>
  <c r="B129" i="1"/>
  <c r="B124" i="1"/>
  <c r="B114" i="1"/>
  <c r="B107" i="1" s="1"/>
  <c r="B111" i="1"/>
  <c r="B108" i="1"/>
  <c r="B104" i="1"/>
  <c r="B100" i="1"/>
  <c r="B99" i="1" s="1"/>
  <c r="B95" i="1"/>
  <c r="B89" i="1"/>
  <c r="B79" i="1"/>
  <c r="B76" i="1"/>
  <c r="B72" i="1"/>
  <c r="B65" i="1"/>
  <c r="B56" i="1"/>
  <c r="B53" i="1"/>
  <c r="B49" i="1"/>
  <c r="B45" i="1"/>
  <c r="B39" i="1"/>
  <c r="B29" i="1"/>
  <c r="B20" i="1"/>
  <c r="B8" i="1"/>
  <c r="B7" i="1"/>
  <c r="B52" i="1" l="1"/>
  <c r="B161" i="1" s="1"/>
  <c r="B180" i="1" s="1"/>
  <c r="B38" i="1"/>
</calcChain>
</file>

<file path=xl/sharedStrings.xml><?xml version="1.0" encoding="utf-8"?>
<sst xmlns="http://schemas.openxmlformats.org/spreadsheetml/2006/main" count="303" uniqueCount="177">
  <si>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</si>
  <si>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</si>
  <si>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MAIO/2022</t>
  </si>
  <si>
    <t>ITENS DE DESPESAS - MAIO/2022</t>
  </si>
  <si>
    <t>R$ VALORES</t>
  </si>
  <si>
    <t>DATA  PGT</t>
  </si>
  <si>
    <t>OPERAÇÃO</t>
  </si>
  <si>
    <t>DETALHES</t>
  </si>
  <si>
    <t>1. Pessoal</t>
  </si>
  <si>
    <t>1.1. Salários (CLT)</t>
  </si>
  <si>
    <t>FÉRIAS</t>
  </si>
  <si>
    <t>TED</t>
  </si>
  <si>
    <t>KESYA SILVA DE OLIVEIRA</t>
  </si>
  <si>
    <t>RESCISÃO</t>
  </si>
  <si>
    <t>CHRISTIANY COSTA MATIOLI</t>
  </si>
  <si>
    <t>FOLHA</t>
  </si>
  <si>
    <t>LICENÇA MATERNIDADE</t>
  </si>
  <si>
    <t xml:space="preserve">DIESSYCA JORDANY SOUZA SILVA </t>
  </si>
  <si>
    <t>GONÇALA DE JESUS MOURAO</t>
  </si>
  <si>
    <t>REF DIF 13º SALÁRIO 2018</t>
  </si>
  <si>
    <t>MARCOS ANTONIO VIEIRA GONÇALVES</t>
  </si>
  <si>
    <t>SILVANIA ALVES RIBEIRO</t>
  </si>
  <si>
    <t>NIVALDA PEREIRA DOS SANTOS</t>
  </si>
  <si>
    <t>CLEUSILENE BADIA DA SILVA</t>
  </si>
  <si>
    <t>ADILSON PEREIRA VIEIRA</t>
  </si>
  <si>
    <t>1.2. Outras Formas de Contratação</t>
  </si>
  <si>
    <t>M ESPINDOLA ARRUDA</t>
  </si>
  <si>
    <t>NFSE 16</t>
  </si>
  <si>
    <t>NATANAEL MARTINS COELHO E CIA LTDA ME</t>
  </si>
  <si>
    <t>TRANSF</t>
  </si>
  <si>
    <t>NFSE 1195</t>
  </si>
  <si>
    <t>NFSE 1148</t>
  </si>
  <si>
    <t>NFSE 1295</t>
  </si>
  <si>
    <t>PLUS HEALTHCARE SERVIÇOS MÉDICOS LTDA</t>
  </si>
  <si>
    <t>NFSE 51</t>
  </si>
  <si>
    <t>JOSE SEGUNDO DE MELO NETO EIRELI - DIRETORIA TÉCNICA</t>
  </si>
  <si>
    <t>NFSE 74</t>
  </si>
  <si>
    <t>PEDATELLA NUTRICAO EIRELI</t>
  </si>
  <si>
    <t>NFSE 36</t>
  </si>
  <si>
    <t>1.3. Encargos/Benefícios</t>
  </si>
  <si>
    <t>FGTS</t>
  </si>
  <si>
    <t>GUIA</t>
  </si>
  <si>
    <t>GPS</t>
  </si>
  <si>
    <t>IRRF S/ FOLHA</t>
  </si>
  <si>
    <t>PIS</t>
  </si>
  <si>
    <t>REF. RESCISÃO NIVALDA PEREIRA DOS SANTOS</t>
  </si>
  <si>
    <t>REF. RESCISÃO CLEUSILENE BADIA DA SILVA</t>
  </si>
  <si>
    <t>2. Mat/Med</t>
  </si>
  <si>
    <t>2.1. Medicamentos</t>
  </si>
  <si>
    <t>SUPERMEDICA DISTRIB HOSPITALAR EIRELI - MEDICAMENTOS</t>
  </si>
  <si>
    <t>NF 171660</t>
  </si>
  <si>
    <t>BOLETO</t>
  </si>
  <si>
    <t>NF 171953</t>
  </si>
  <si>
    <t>NF 172125</t>
  </si>
  <si>
    <t>CIRURGICA PINHEIRO LTDA</t>
  </si>
  <si>
    <t>NF 54531</t>
  </si>
  <si>
    <t>2.2. Materais Hospitalares</t>
  </si>
  <si>
    <t>GLOBO REAGENTES</t>
  </si>
  <si>
    <t>NF 10654</t>
  </si>
  <si>
    <t>TIRANDENTES MEDICO HOSPITALAR TTDA</t>
  </si>
  <si>
    <t>NF 126161</t>
  </si>
  <si>
    <t>2.3 Gases Medicinais</t>
  </si>
  <si>
    <t>MERCADAO DOS PARAFUSOS SMA LTDA</t>
  </si>
  <si>
    <t>NF 516</t>
  </si>
  <si>
    <t>3. Materais Diversos</t>
  </si>
  <si>
    <t>3.1. Materiais de Higienização</t>
  </si>
  <si>
    <t>ALDELICIA LOPES CHAVES - MAT LIMPEZA</t>
  </si>
  <si>
    <t>NF 954</t>
  </si>
  <si>
    <t>3.2. Materiais / Gêneros Alimentícios</t>
  </si>
  <si>
    <t>LEIDIANNY DE OLIVEIRA MORAES ABREU EIRELI</t>
  </si>
  <si>
    <t>NF 115</t>
  </si>
  <si>
    <t>ROGERIO DOS SANTOS ROQUE</t>
  </si>
  <si>
    <t>NF 944</t>
  </si>
  <si>
    <t>VANDEIR ALVES NOGUEIRA ME</t>
  </si>
  <si>
    <t>NF 681</t>
  </si>
  <si>
    <t>ALDELICIA LOPES CHAVES - ALIMETAÇÃO</t>
  </si>
  <si>
    <t>NF 953</t>
  </si>
  <si>
    <t>NF 116</t>
  </si>
  <si>
    <t>NF 118</t>
  </si>
  <si>
    <t>NF 119</t>
  </si>
  <si>
    <t>3.3. Material Expediente</t>
  </si>
  <si>
    <t>JHANSEN ROBERTO COSTA FERNANDES - IMPERIO DAS XEROX</t>
  </si>
  <si>
    <t>GRAFICA ROCHA LTDA</t>
  </si>
  <si>
    <t>NF 7159 - 01/03</t>
  </si>
  <si>
    <t>CASA DO CARTUCHO EIRELI- ME</t>
  </si>
  <si>
    <t>NF 784</t>
  </si>
  <si>
    <t>ANA CRISTINA FRANCISCA DA SILVA EIRELI - ME</t>
  </si>
  <si>
    <t>NFSE 26</t>
  </si>
  <si>
    <t>NF 7125 02/02</t>
  </si>
  <si>
    <t>3.4. Material Divulgação</t>
  </si>
  <si>
    <t>3.5. Material Permanente</t>
  </si>
  <si>
    <t>3.6. Combustível</t>
  </si>
  <si>
    <t>VB SERVIÇOS COMERCIO E ADMINISTRAÇAO LTDA</t>
  </si>
  <si>
    <t>JOSELITO CARVALHO DOS REIS</t>
  </si>
  <si>
    <t>REEMBOLSO</t>
  </si>
  <si>
    <t>3.7. GLP</t>
  </si>
  <si>
    <t>SMA REVENDEDORA DE GAS LTDA</t>
  </si>
  <si>
    <t>NF 783</t>
  </si>
  <si>
    <t>NF 785</t>
  </si>
  <si>
    <t>3.8. Material de Lavanderia</t>
  </si>
  <si>
    <t>4. Manutenção</t>
  </si>
  <si>
    <t>4.1. Materiais de Manutenção</t>
  </si>
  <si>
    <t>AGP COMERCIO DE PNEUS LTDA</t>
  </si>
  <si>
    <t>NF 4582</t>
  </si>
  <si>
    <t>NF 4611</t>
  </si>
  <si>
    <t>4.2. Serviços de Manutenção</t>
  </si>
  <si>
    <t>SOUZA FRANCO ENGENHARIA</t>
  </si>
  <si>
    <t>NFSE 96</t>
  </si>
  <si>
    <t>5. Seguros / Impostos / Taxas</t>
  </si>
  <si>
    <t>5.1. Seguros (Imóvel e Automóvel)</t>
  </si>
  <si>
    <t>5.2. Taxas e Serviços de Cartório</t>
  </si>
  <si>
    <t>5.3. Taxas Impostos</t>
  </si>
  <si>
    <t>ISSQN</t>
  </si>
  <si>
    <t>ISSQN PARC 04/06 (12/20 - 01 E 02 2021)</t>
  </si>
  <si>
    <t>CSRF S/ NF</t>
  </si>
  <si>
    <t>IR S/ NF</t>
  </si>
  <si>
    <t>REF NF 9589 APOIO - COMP 01/2021</t>
  </si>
  <si>
    <t>REF NF 9835 APOIO - COMP. 02/2021</t>
  </si>
  <si>
    <t>5.4. Taxas Bancárias</t>
  </si>
  <si>
    <t>BANCO DO BRASIL DOC/TED ELETRÔNICO</t>
  </si>
  <si>
    <t>TARIFA PACOTES SERVIÇOS</t>
  </si>
  <si>
    <t>6. Telefonia</t>
  </si>
  <si>
    <t>7. Água</t>
  </si>
  <si>
    <t>SANEAGO</t>
  </si>
  <si>
    <t>FATURA</t>
  </si>
  <si>
    <t>8. Energia Elétrica</t>
  </si>
  <si>
    <t>9. Prestação de Serviços Terceiros</t>
  </si>
  <si>
    <t>S&amp;G INDUSTRIA E SOLUÇOES LTDA - NATURE</t>
  </si>
  <si>
    <t>NF 20232</t>
  </si>
  <si>
    <t>BARSI ASSESSORIA E NEGOCIOS LTDA ME</t>
  </si>
  <si>
    <t>NFSE 49</t>
  </si>
  <si>
    <t>PRO ATIVA CURSOS E RECURSOS HUMANOS LTDA</t>
  </si>
  <si>
    <t>NFSE 91</t>
  </si>
  <si>
    <t>VITOR HUGO PELLES SOC INDIVIDUAL DE ADVOCACIA</t>
  </si>
  <si>
    <t>LOCALIZA RENT A CAR</t>
  </si>
  <si>
    <t>SIVECTOR TECNOLOGIA DA INFORMAÇÃO E CONSULTORIA EIRELI</t>
  </si>
  <si>
    <t>NFSE 102</t>
  </si>
  <si>
    <t>ADM SERV E CONSULTORIA LTDA</t>
  </si>
  <si>
    <t>NFSE 86 (01/02)</t>
  </si>
  <si>
    <t>HOTEL SÃO MIGUEL LTDA</t>
  </si>
  <si>
    <t>NFSE 6202</t>
  </si>
  <si>
    <t>NFSE 6217</t>
  </si>
  <si>
    <t>NFSE 6216</t>
  </si>
  <si>
    <t>MJS GONÇALVES CONTABILIDADE EMPRESARIAL</t>
  </si>
  <si>
    <t>NFSE 276</t>
  </si>
  <si>
    <t>NF 20769</t>
  </si>
  <si>
    <t>ALLEN DANIEL SOUZA</t>
  </si>
  <si>
    <t>NFSE 11</t>
  </si>
  <si>
    <t>JOSELITO CARVALHO DOS REIS - FUNDO FIXO</t>
  </si>
  <si>
    <t>REF. RESERVA P/ FUNDO FIXO</t>
  </si>
  <si>
    <t>10. Informática</t>
  </si>
  <si>
    <t>SD MEDEIROS E CIA LTDA</t>
  </si>
  <si>
    <t>NFSE 64681</t>
  </si>
  <si>
    <t>ATILA BARU SISTEMAS LTDA</t>
  </si>
  <si>
    <t>NFSE 17345</t>
  </si>
  <si>
    <t>NIC.BR - NUCLEO DE INFORMAÇÃO E COORDENAÇÃO DO PONTO BR</t>
  </si>
  <si>
    <t>FAT 38257116</t>
  </si>
  <si>
    <t>SALUX INFORMATIZAÇAO EM SAUDE</t>
  </si>
  <si>
    <t>REF. ACORDO - PARC 02/12</t>
  </si>
  <si>
    <t>11. TOTAL GLOBAL</t>
  </si>
  <si>
    <t>TOTAL DO REPASSE</t>
  </si>
  <si>
    <t>3º PARC REF ABRIL/2022 (43º REPASSE)</t>
  </si>
  <si>
    <t>TED - 104 0794 11433328000118 FMS SMA</t>
  </si>
  <si>
    <t>1º PARC REF MAIO/2022 (44º REPASSE)</t>
  </si>
  <si>
    <t>2º PARC REF MAIO/2022 (44º REPASSE)</t>
  </si>
  <si>
    <t>12. RENDIMENTOS BB RF SIMPLES AGIL</t>
  </si>
  <si>
    <t>RENDIMENTOS BB RF SIMPLES AGIL</t>
  </si>
  <si>
    <t>13. RATEIO MATRIZ</t>
  </si>
  <si>
    <t>RATEIO</t>
  </si>
  <si>
    <t>12. SALDO DO MÊS ANTERIOR</t>
  </si>
  <si>
    <t>SALDO CONTA</t>
  </si>
  <si>
    <t>SALDO EM CONTA</t>
  </si>
  <si>
    <t>GOIÂNIA (GO), 31 DE MAIO DE 2022</t>
  </si>
  <si>
    <t>Ronnie Márcio Cabral</t>
  </si>
  <si>
    <t>Superintendente Executivo</t>
  </si>
  <si>
    <t>Instituto Alcance Gestão em Saude - IAGS</t>
  </si>
  <si>
    <t xml:space="preserve">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</si>
</sst>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d/mm/yy;@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name val="Calibri"/>
      <family val="2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44" fontId="2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164" fontId="2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 wrapText="1"/>
    </xf>
    <xf numFmtId="165" fontId="2" fillId="0" borderId="11" xfId="0" applyNumberFormat="1" applyFont="1" applyBorder="1" applyAlignment="1">
      <alignment horizontal="right" vertical="top"/>
    </xf>
    <xf numFmtId="164" fontId="2" fillId="4" borderId="11" xfId="0" applyNumberFormat="1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center" vertical="top" wrapText="1"/>
    </xf>
    <xf numFmtId="165" fontId="2" fillId="4" borderId="11" xfId="0" applyNumberFormat="1" applyFont="1" applyFill="1" applyBorder="1" applyAlignment="1">
      <alignment horizontal="right" vertical="top"/>
    </xf>
    <xf numFmtId="0" fontId="2" fillId="0" borderId="10" xfId="0" applyFont="1" applyBorder="1"/>
    <xf numFmtId="43" fontId="2" fillId="0" borderId="11" xfId="1" applyFont="1" applyFill="1" applyBorder="1" applyAlignment="1">
      <alignment vertical="top"/>
    </xf>
    <xf numFmtId="164" fontId="2" fillId="0" borderId="11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4" fontId="2" fillId="0" borderId="11" xfId="0" applyNumberFormat="1" applyFont="1" applyBorder="1" applyAlignment="1">
      <alignment horizontal="center" vertical="top"/>
    </xf>
    <xf numFmtId="43" fontId="2" fillId="0" borderId="11" xfId="1" applyFont="1" applyFill="1" applyBorder="1" applyAlignment="1">
      <alignment horizontal="right" vertical="top"/>
    </xf>
    <xf numFmtId="0" fontId="2" fillId="4" borderId="11" xfId="0" applyFont="1" applyFill="1" applyBorder="1" applyAlignment="1">
      <alignment horizontal="center" vertical="top"/>
    </xf>
    <xf numFmtId="164" fontId="2" fillId="4" borderId="11" xfId="0" applyNumberFormat="1" applyFont="1" applyFill="1" applyBorder="1" applyAlignment="1">
      <alignment horizontal="center" vertical="top"/>
    </xf>
    <xf numFmtId="16" fontId="2" fillId="4" borderId="11" xfId="0" applyNumberFormat="1" applyFont="1" applyFill="1" applyBorder="1" applyAlignment="1">
      <alignment horizontal="center" vertical="top"/>
    </xf>
    <xf numFmtId="0" fontId="2" fillId="4" borderId="12" xfId="0" applyFont="1" applyFill="1" applyBorder="1" applyAlignment="1">
      <alignment horizontal="left" vertical="top"/>
    </xf>
    <xf numFmtId="4" fontId="2" fillId="0" borderId="11" xfId="0" applyNumberFormat="1" applyFont="1" applyBorder="1" applyAlignment="1">
      <alignment horizontal="right" vertical="top"/>
    </xf>
    <xf numFmtId="0" fontId="2" fillId="4" borderId="10" xfId="0" applyFont="1" applyFill="1" applyBorder="1" applyAlignment="1">
      <alignment vertical="top"/>
    </xf>
    <xf numFmtId="164" fontId="2" fillId="0" borderId="11" xfId="0" applyNumberFormat="1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/>
    </xf>
    <xf numFmtId="0" fontId="4" fillId="0" borderId="10" xfId="0" applyFont="1" applyBorder="1" applyAlignment="1">
      <alignment vertical="top"/>
    </xf>
    <xf numFmtId="4" fontId="2" fillId="4" borderId="11" xfId="0" applyNumberFormat="1" applyFont="1" applyFill="1" applyBorder="1" applyAlignment="1">
      <alignment horizontal="right" vertical="top"/>
    </xf>
    <xf numFmtId="4" fontId="2" fillId="4" borderId="11" xfId="0" applyNumberFormat="1" applyFont="1" applyFill="1" applyBorder="1" applyAlignment="1" applyProtection="1">
      <alignment horizontal="right" vertical="top"/>
      <protection locked="0"/>
    </xf>
    <xf numFmtId="0" fontId="5" fillId="0" borderId="10" xfId="0" applyFont="1" applyBorder="1" applyAlignment="1">
      <alignment vertical="top"/>
    </xf>
    <xf numFmtId="4" fontId="5" fillId="4" borderId="11" xfId="0" applyNumberFormat="1" applyFont="1" applyFill="1" applyBorder="1" applyAlignment="1" applyProtection="1">
      <alignment horizontal="right" vertical="top"/>
      <protection locked="0"/>
    </xf>
    <xf numFmtId="164" fontId="5" fillId="4" borderId="11" xfId="0" applyNumberFormat="1" applyFont="1" applyFill="1" applyBorder="1" applyAlignment="1">
      <alignment horizontal="center" vertical="top" wrapText="1"/>
    </xf>
    <xf numFmtId="0" fontId="5" fillId="4" borderId="11" xfId="0" applyFont="1" applyFill="1" applyBorder="1" applyAlignment="1">
      <alignment horizontal="center" vertical="top" wrapText="1"/>
    </xf>
    <xf numFmtId="4" fontId="2" fillId="0" borderId="11" xfId="0" applyNumberFormat="1" applyFont="1" applyBorder="1" applyAlignment="1" applyProtection="1">
      <alignment horizontal="right" vertical="top"/>
      <protection locked="0"/>
    </xf>
    <xf numFmtId="16" fontId="2" fillId="0" borderId="12" xfId="0" applyNumberFormat="1" applyFont="1" applyBorder="1" applyAlignment="1">
      <alignment horizontal="left"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horizontal="right" vertical="top"/>
    </xf>
    <xf numFmtId="0" fontId="4" fillId="0" borderId="10" xfId="0" applyFont="1" applyBorder="1"/>
    <xf numFmtId="0" fontId="2" fillId="4" borderId="0" xfId="0" applyFont="1" applyFill="1" applyAlignment="1">
      <alignment vertical="top"/>
    </xf>
    <xf numFmtId="165" fontId="2" fillId="4" borderId="0" xfId="0" applyNumberFormat="1" applyFont="1" applyFill="1" applyAlignment="1">
      <alignment vertical="top"/>
    </xf>
    <xf numFmtId="44" fontId="2" fillId="4" borderId="0" xfId="0" applyNumberFormat="1" applyFont="1" applyFill="1" applyAlignment="1">
      <alignment vertical="top"/>
    </xf>
    <xf numFmtId="14" fontId="2" fillId="4" borderId="11" xfId="0" applyNumberFormat="1" applyFont="1" applyFill="1" applyBorder="1" applyAlignment="1">
      <alignment horizontal="center" vertical="top"/>
    </xf>
    <xf numFmtId="14" fontId="2" fillId="0" borderId="11" xfId="0" applyNumberFormat="1" applyFont="1" applyBorder="1" applyAlignment="1">
      <alignment horizontal="center" vertical="top"/>
    </xf>
    <xf numFmtId="4" fontId="6" fillId="4" borderId="11" xfId="0" applyNumberFormat="1" applyFont="1" applyFill="1" applyBorder="1" applyAlignment="1">
      <alignment horizontal="right" vertical="top"/>
    </xf>
    <xf numFmtId="0" fontId="2" fillId="0" borderId="12" xfId="0" applyFont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 wrapText="1"/>
    </xf>
    <xf numFmtId="4" fontId="3" fillId="5" borderId="11" xfId="0" applyNumberFormat="1" applyFont="1" applyFill="1" applyBorder="1" applyAlignment="1">
      <alignment horizontal="right" vertical="top"/>
    </xf>
    <xf numFmtId="164" fontId="3" fillId="5" borderId="11" xfId="0" applyNumberFormat="1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44" fontId="3" fillId="0" borderId="0" xfId="0" applyNumberFormat="1" applyFont="1" applyAlignment="1">
      <alignment vertical="top"/>
    </xf>
    <xf numFmtId="0" fontId="2" fillId="0" borderId="10" xfId="0" applyFont="1" applyBorder="1" applyAlignment="1">
      <alignment horizontal="left" vertical="top" wrapText="1"/>
    </xf>
    <xf numFmtId="4" fontId="2" fillId="4" borderId="0" xfId="0" applyNumberFormat="1" applyFont="1" applyFill="1" applyAlignment="1">
      <alignment horizontal="right" vertical="top"/>
    </xf>
    <xf numFmtId="164" fontId="2" fillId="4" borderId="0" xfId="0" applyNumberFormat="1" applyFont="1" applyFill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2" fillId="4" borderId="5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43" fontId="2" fillId="0" borderId="0" xfId="1" applyFont="1" applyAlignment="1">
      <alignment horizontal="right" vertical="top"/>
    </xf>
    <xf numFmtId="43" fontId="2" fillId="0" borderId="0" xfId="0" applyNumberFormat="1" applyFont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164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 wrapText="1"/>
    </xf>
    <xf numFmtId="4" fontId="2" fillId="4" borderId="0" xfId="0" applyNumberFormat="1" applyFont="1" applyFill="1" applyBorder="1" applyAlignment="1">
      <alignment horizontal="right" vertical="top"/>
    </xf>
    <xf numFmtId="164" fontId="2" fillId="4" borderId="0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/>
    </xf>
    <xf numFmtId="164" fontId="3" fillId="2" borderId="11" xfId="0" applyNumberFormat="1" applyFont="1" applyFill="1" applyBorder="1" applyAlignment="1">
      <alignment horizontal="center" vertical="top"/>
    </xf>
    <xf numFmtId="4" fontId="3" fillId="2" borderId="11" xfId="0" applyNumberFormat="1" applyFont="1" applyFill="1" applyBorder="1" applyAlignment="1">
      <alignment horizontal="right" vertical="top"/>
    </xf>
    <xf numFmtId="4" fontId="2" fillId="3" borderId="11" xfId="0" applyNumberFormat="1" applyFont="1" applyFill="1" applyBorder="1" applyAlignment="1">
      <alignment horizontal="right" vertical="top"/>
    </xf>
    <xf numFmtId="164" fontId="2" fillId="3" borderId="11" xfId="0" applyNumberFormat="1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/>
    </xf>
    <xf numFmtId="164" fontId="2" fillId="3" borderId="11" xfId="0" applyNumberFormat="1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164" fontId="3" fillId="2" borderId="11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4" fontId="5" fillId="4" borderId="11" xfId="0" applyNumberFormat="1" applyFont="1" applyFill="1" applyBorder="1" applyAlignment="1">
      <alignment horizontal="right" vertical="top"/>
    </xf>
    <xf numFmtId="164" fontId="5" fillId="4" borderId="11" xfId="0" applyNumberFormat="1" applyFont="1" applyFill="1" applyBorder="1" applyAlignment="1">
      <alignment horizontal="center" vertical="top"/>
    </xf>
    <xf numFmtId="43" fontId="2" fillId="0" borderId="11" xfId="1" applyFont="1" applyBorder="1" applyAlignment="1">
      <alignment horizontal="right" vertical="top"/>
    </xf>
    <xf numFmtId="43" fontId="4" fillId="0" borderId="11" xfId="1" applyFont="1" applyFill="1" applyBorder="1"/>
    <xf numFmtId="4" fontId="3" fillId="4" borderId="11" xfId="0" applyNumberFormat="1" applyFont="1" applyFill="1" applyBorder="1" applyAlignment="1">
      <alignment horizontal="right" vertical="top"/>
    </xf>
    <xf numFmtId="164" fontId="3" fillId="4" borderId="11" xfId="0" applyNumberFormat="1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center" vertical="top" wrapText="1"/>
    </xf>
    <xf numFmtId="4" fontId="5" fillId="0" borderId="11" xfId="0" applyNumberFormat="1" applyFont="1" applyBorder="1" applyAlignment="1">
      <alignment vertical="top"/>
    </xf>
    <xf numFmtId="164" fontId="5" fillId="0" borderId="11" xfId="0" applyNumberFormat="1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4" fontId="5" fillId="0" borderId="11" xfId="0" applyNumberFormat="1" applyFont="1" applyBorder="1" applyAlignment="1">
      <alignment horizontal="right" vertical="top"/>
    </xf>
    <xf numFmtId="0" fontId="3" fillId="2" borderId="17" xfId="0" applyFont="1" applyFill="1" applyBorder="1" applyAlignment="1">
      <alignment horizontal="center" vertical="top"/>
    </xf>
    <xf numFmtId="4" fontId="3" fillId="2" borderId="13" xfId="0" applyNumberFormat="1" applyFont="1" applyFill="1" applyBorder="1" applyAlignment="1" applyProtection="1">
      <alignment horizontal="center" vertical="top"/>
      <protection locked="0"/>
    </xf>
    <xf numFmtId="164" fontId="3" fillId="2" borderId="13" xfId="0" applyNumberFormat="1" applyFont="1" applyFill="1" applyBorder="1" applyAlignment="1">
      <alignment horizontal="center" vertical="top"/>
    </xf>
    <xf numFmtId="0" fontId="3" fillId="2" borderId="13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0" fontId="3" fillId="2" borderId="12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vertical="top"/>
    </xf>
    <xf numFmtId="0" fontId="2" fillId="3" borderId="12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2" fillId="0" borderId="12" xfId="0" applyFont="1" applyBorder="1" applyAlignment="1">
      <alignment horizontal="left"/>
    </xf>
    <xf numFmtId="0" fontId="3" fillId="2" borderId="1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horizontal="left" vertical="top"/>
    </xf>
    <xf numFmtId="0" fontId="5" fillId="4" borderId="12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4" fontId="3" fillId="2" borderId="16" xfId="0" applyNumberFormat="1" applyFont="1" applyFill="1" applyBorder="1" applyAlignment="1">
      <alignment horizontal="right" vertical="top"/>
    </xf>
    <xf numFmtId="164" fontId="3" fillId="2" borderId="16" xfId="0" applyNumberFormat="1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left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ST%20CONTAS%20JAN%20A%20DEZ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Z_21"/>
      <sheetName val="JAN_22"/>
      <sheetName val="FEV_22"/>
      <sheetName val="MAR_22"/>
      <sheetName val="ABR_22"/>
      <sheetName val="MAI_22"/>
      <sheetName val="JUN_22"/>
      <sheetName val="JUL_22"/>
      <sheetName val="AGO_22"/>
      <sheetName val="SET_22"/>
      <sheetName val="OUT_22"/>
      <sheetName val="NOV_22"/>
      <sheetName val="DEZ_22"/>
    </sheetNames>
    <sheetDataSet>
      <sheetData sheetId="0"/>
      <sheetData sheetId="1"/>
      <sheetData sheetId="2"/>
      <sheetData sheetId="3"/>
      <sheetData sheetId="4">
        <row r="205">
          <cell r="B205">
            <v>10083.945736213471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9149B-3535-4C0B-A1EA-56E696B9B6A3}">
  <dimension ref="A1:I190"/>
  <sheetViews>
    <sheetView tabSelected="1" topLeftCell="A117" zoomScaleNormal="100" workbookViewId="0">
      <selection activeCell="E144" sqref="E144"/>
    </sheetView>
  </sheetViews>
  <sheetFormatPr defaultColWidth="8.6640625" defaultRowHeight="13.8" x14ac:dyDescent="0.3"/>
  <cols>
    <col min="1" max="1" width="53.6640625" style="1" bestFit="1" customWidth="1"/>
    <col min="2" max="2" width="13.6640625" style="2" bestFit="1" customWidth="1"/>
    <col min="3" max="3" width="13" style="3" customWidth="1"/>
    <col min="4" max="4" width="15.6640625" style="78" customWidth="1"/>
    <col min="5" max="5" width="50.21875" style="4" customWidth="1"/>
    <col min="6" max="6" width="8.6640625" style="1"/>
    <col min="7" max="7" width="21.44140625" style="1" customWidth="1"/>
    <col min="8" max="8" width="10" style="1" customWidth="1"/>
    <col min="9" max="9" width="16" style="5" customWidth="1"/>
    <col min="10" max="16384" width="8.6640625" style="1"/>
  </cols>
  <sheetData>
    <row r="1" spans="1:7" ht="13.95" customHeight="1" x14ac:dyDescent="0.3">
      <c r="A1" s="6" t="s">
        <v>0</v>
      </c>
      <c r="B1" s="7"/>
      <c r="C1" s="8"/>
      <c r="D1" s="9"/>
      <c r="E1" s="10"/>
      <c r="G1" s="11"/>
    </row>
    <row r="2" spans="1:7" ht="13.95" customHeight="1" x14ac:dyDescent="0.3">
      <c r="A2" s="12" t="s">
        <v>1</v>
      </c>
      <c r="D2" s="4"/>
      <c r="E2" s="13"/>
      <c r="G2" s="11"/>
    </row>
    <row r="3" spans="1:7" ht="13.95" customHeight="1" x14ac:dyDescent="0.3">
      <c r="A3" s="12"/>
      <c r="D3" s="4"/>
      <c r="E3" s="13"/>
      <c r="G3" s="11"/>
    </row>
    <row r="4" spans="1:7" ht="13.95" customHeight="1" x14ac:dyDescent="0.3">
      <c r="A4" s="14" t="s">
        <v>2</v>
      </c>
      <c r="B4" s="15"/>
      <c r="C4" s="15"/>
      <c r="D4" s="15"/>
      <c r="E4" s="16"/>
      <c r="G4" s="11"/>
    </row>
    <row r="5" spans="1:7" ht="13.95" customHeight="1" thickBot="1" x14ac:dyDescent="0.35">
      <c r="A5" s="12"/>
      <c r="B5" s="82"/>
      <c r="C5" s="83"/>
      <c r="D5" s="84"/>
      <c r="E5" s="13"/>
      <c r="G5" s="11"/>
    </row>
    <row r="6" spans="1:7" ht="13.95" customHeight="1" x14ac:dyDescent="0.3">
      <c r="A6" s="110" t="s">
        <v>3</v>
      </c>
      <c r="B6" s="111" t="s">
        <v>4</v>
      </c>
      <c r="C6" s="112" t="s">
        <v>5</v>
      </c>
      <c r="D6" s="113" t="s">
        <v>6</v>
      </c>
      <c r="E6" s="114" t="s">
        <v>7</v>
      </c>
      <c r="G6" s="11"/>
    </row>
    <row r="7" spans="1:7" ht="13.95" customHeight="1" x14ac:dyDescent="0.3">
      <c r="A7" s="115" t="s">
        <v>8</v>
      </c>
      <c r="B7" s="91">
        <f>SUM(B8,B20,B29)</f>
        <v>430761</v>
      </c>
      <c r="C7" s="90"/>
      <c r="D7" s="89"/>
      <c r="E7" s="116"/>
      <c r="G7" s="11"/>
    </row>
    <row r="8" spans="1:7" ht="13.95" customHeight="1" x14ac:dyDescent="0.3">
      <c r="A8" s="117" t="s">
        <v>9</v>
      </c>
      <c r="B8" s="92">
        <f>SUM(B9:B19)</f>
        <v>149332.87000000002</v>
      </c>
      <c r="C8" s="93"/>
      <c r="D8" s="94"/>
      <c r="E8" s="118"/>
      <c r="G8" s="11"/>
    </row>
    <row r="9" spans="1:7" ht="13.95" customHeight="1" x14ac:dyDescent="0.3">
      <c r="A9" s="17" t="s">
        <v>10</v>
      </c>
      <c r="B9" s="18">
        <v>4382.12</v>
      </c>
      <c r="C9" s="19">
        <v>44687</v>
      </c>
      <c r="D9" s="21" t="s">
        <v>11</v>
      </c>
      <c r="E9" s="20" t="s">
        <v>12</v>
      </c>
      <c r="G9" s="11"/>
    </row>
    <row r="10" spans="1:7" ht="13.95" customHeight="1" x14ac:dyDescent="0.3">
      <c r="A10" s="17" t="s">
        <v>13</v>
      </c>
      <c r="B10" s="18">
        <v>1592.41</v>
      </c>
      <c r="C10" s="19">
        <v>44687</v>
      </c>
      <c r="D10" s="21" t="s">
        <v>11</v>
      </c>
      <c r="E10" s="20" t="s">
        <v>14</v>
      </c>
      <c r="G10" s="11"/>
    </row>
    <row r="11" spans="1:7" ht="13.95" customHeight="1" x14ac:dyDescent="0.3">
      <c r="A11" s="17" t="s">
        <v>15</v>
      </c>
      <c r="B11" s="18">
        <v>128331.54</v>
      </c>
      <c r="C11" s="19">
        <v>44694</v>
      </c>
      <c r="D11" s="21"/>
      <c r="E11" s="20"/>
      <c r="G11" s="11"/>
    </row>
    <row r="12" spans="1:7" ht="13.95" customHeight="1" x14ac:dyDescent="0.3">
      <c r="A12" s="17" t="s">
        <v>16</v>
      </c>
      <c r="B12" s="18">
        <v>2352.0300000000002</v>
      </c>
      <c r="C12" s="19">
        <v>44694</v>
      </c>
      <c r="D12" s="21" t="s">
        <v>11</v>
      </c>
      <c r="E12" s="20" t="s">
        <v>17</v>
      </c>
      <c r="G12" s="11"/>
    </row>
    <row r="13" spans="1:7" ht="13.95" customHeight="1" x14ac:dyDescent="0.3">
      <c r="A13" s="17" t="s">
        <v>18</v>
      </c>
      <c r="B13" s="18">
        <v>86.1</v>
      </c>
      <c r="C13" s="19">
        <v>44700</v>
      </c>
      <c r="D13" s="21" t="s">
        <v>11</v>
      </c>
      <c r="E13" s="20" t="s">
        <v>19</v>
      </c>
      <c r="G13" s="11"/>
    </row>
    <row r="14" spans="1:7" ht="13.95" customHeight="1" x14ac:dyDescent="0.3">
      <c r="A14" s="17" t="s">
        <v>20</v>
      </c>
      <c r="B14" s="18">
        <v>725.44</v>
      </c>
      <c r="C14" s="19">
        <v>44700</v>
      </c>
      <c r="D14" s="21" t="s">
        <v>11</v>
      </c>
      <c r="E14" s="20" t="s">
        <v>19</v>
      </c>
      <c r="G14" s="11"/>
    </row>
    <row r="15" spans="1:7" ht="13.95" customHeight="1" x14ac:dyDescent="0.3">
      <c r="A15" s="17" t="s">
        <v>21</v>
      </c>
      <c r="B15" s="18">
        <v>91.73</v>
      </c>
      <c r="C15" s="19">
        <v>44700</v>
      </c>
      <c r="D15" s="21" t="s">
        <v>11</v>
      </c>
      <c r="E15" s="20" t="s">
        <v>19</v>
      </c>
      <c r="G15" s="11"/>
    </row>
    <row r="16" spans="1:7" ht="13.95" customHeight="1" x14ac:dyDescent="0.3">
      <c r="A16" s="17" t="s">
        <v>13</v>
      </c>
      <c r="B16" s="18">
        <v>5143.5600000000004</v>
      </c>
      <c r="C16" s="19">
        <v>44701</v>
      </c>
      <c r="D16" s="21" t="s">
        <v>11</v>
      </c>
      <c r="E16" s="20" t="s">
        <v>22</v>
      </c>
      <c r="G16" s="11"/>
    </row>
    <row r="17" spans="1:7" ht="13.95" customHeight="1" x14ac:dyDescent="0.3">
      <c r="A17" s="17" t="s">
        <v>13</v>
      </c>
      <c r="B17" s="18">
        <v>3037.28</v>
      </c>
      <c r="C17" s="19">
        <v>44704</v>
      </c>
      <c r="D17" s="21" t="s">
        <v>11</v>
      </c>
      <c r="E17" s="20" t="s">
        <v>23</v>
      </c>
      <c r="G17" s="11"/>
    </row>
    <row r="18" spans="1:7" ht="13.95" customHeight="1" x14ac:dyDescent="0.3">
      <c r="A18" s="17" t="s">
        <v>10</v>
      </c>
      <c r="B18" s="22">
        <v>3590.66</v>
      </c>
      <c r="C18" s="19">
        <v>44711</v>
      </c>
      <c r="D18" s="21" t="s">
        <v>11</v>
      </c>
      <c r="E18" s="20" t="s">
        <v>24</v>
      </c>
      <c r="G18" s="11"/>
    </row>
    <row r="19" spans="1:7" ht="13.95" customHeight="1" x14ac:dyDescent="0.3">
      <c r="A19" s="17"/>
      <c r="B19" s="22"/>
      <c r="C19" s="19"/>
      <c r="D19" s="21"/>
      <c r="E19" s="20"/>
      <c r="G19" s="11"/>
    </row>
    <row r="20" spans="1:7" ht="13.95" customHeight="1" x14ac:dyDescent="0.3">
      <c r="A20" s="119" t="s">
        <v>25</v>
      </c>
      <c r="B20" s="92">
        <f>SUM(B21:B28)</f>
        <v>215269.50999999998</v>
      </c>
      <c r="C20" s="95"/>
      <c r="D20" s="96"/>
      <c r="E20" s="120"/>
      <c r="G20" s="11"/>
    </row>
    <row r="21" spans="1:7" ht="13.95" customHeight="1" x14ac:dyDescent="0.3">
      <c r="A21" s="64" t="s">
        <v>26</v>
      </c>
      <c r="B21" s="33">
        <v>3395</v>
      </c>
      <c r="C21" s="25">
        <v>44697</v>
      </c>
      <c r="D21" s="26" t="s">
        <v>11</v>
      </c>
      <c r="E21" s="56" t="s">
        <v>27</v>
      </c>
      <c r="G21" s="11"/>
    </row>
    <row r="22" spans="1:7" ht="13.95" customHeight="1" x14ac:dyDescent="0.3">
      <c r="A22" s="64" t="s">
        <v>28</v>
      </c>
      <c r="B22" s="33">
        <v>168</v>
      </c>
      <c r="C22" s="25">
        <v>44700</v>
      </c>
      <c r="D22" s="26" t="s">
        <v>29</v>
      </c>
      <c r="E22" s="56" t="s">
        <v>30</v>
      </c>
      <c r="G22" s="11"/>
    </row>
    <row r="23" spans="1:7" ht="13.95" customHeight="1" x14ac:dyDescent="0.3">
      <c r="A23" s="64" t="s">
        <v>28</v>
      </c>
      <c r="B23" s="33">
        <v>19.55</v>
      </c>
      <c r="C23" s="25">
        <v>44700</v>
      </c>
      <c r="D23" s="26" t="s">
        <v>29</v>
      </c>
      <c r="E23" s="56" t="s">
        <v>31</v>
      </c>
      <c r="G23" s="11"/>
    </row>
    <row r="24" spans="1:7" ht="13.95" customHeight="1" x14ac:dyDescent="0.3">
      <c r="A24" s="23" t="s">
        <v>28</v>
      </c>
      <c r="B24" s="33">
        <v>17.55</v>
      </c>
      <c r="C24" s="25">
        <v>44700</v>
      </c>
      <c r="D24" s="26" t="s">
        <v>29</v>
      </c>
      <c r="E24" s="56" t="s">
        <v>32</v>
      </c>
      <c r="G24" s="11"/>
    </row>
    <row r="25" spans="1:7" ht="13.95" customHeight="1" x14ac:dyDescent="0.3">
      <c r="A25" s="23" t="s">
        <v>33</v>
      </c>
      <c r="B25" s="33">
        <v>201808.86</v>
      </c>
      <c r="C25" s="25">
        <v>44701</v>
      </c>
      <c r="D25" s="26" t="s">
        <v>11</v>
      </c>
      <c r="E25" s="56" t="s">
        <v>34</v>
      </c>
      <c r="G25" s="11"/>
    </row>
    <row r="26" spans="1:7" ht="13.95" customHeight="1" x14ac:dyDescent="0.3">
      <c r="A26" s="64" t="s">
        <v>35</v>
      </c>
      <c r="B26" s="33">
        <v>5451</v>
      </c>
      <c r="C26" s="25">
        <v>44706</v>
      </c>
      <c r="D26" s="26" t="s">
        <v>11</v>
      </c>
      <c r="E26" s="56" t="s">
        <v>36</v>
      </c>
      <c r="G26" s="11"/>
    </row>
    <row r="27" spans="1:7" ht="13.95" customHeight="1" x14ac:dyDescent="0.3">
      <c r="A27" s="64" t="s">
        <v>37</v>
      </c>
      <c r="B27" s="33">
        <v>4409.55</v>
      </c>
      <c r="C27" s="25">
        <v>44711</v>
      </c>
      <c r="D27" s="26" t="s">
        <v>29</v>
      </c>
      <c r="E27" s="56" t="s">
        <v>38</v>
      </c>
      <c r="G27" s="11"/>
    </row>
    <row r="28" spans="1:7" ht="13.95" customHeight="1" x14ac:dyDescent="0.3">
      <c r="A28" s="23"/>
      <c r="B28" s="33"/>
      <c r="C28" s="25"/>
      <c r="D28" s="26"/>
      <c r="E28" s="56"/>
      <c r="G28" s="11"/>
    </row>
    <row r="29" spans="1:7" ht="13.95" customHeight="1" x14ac:dyDescent="0.3">
      <c r="A29" s="119" t="s">
        <v>39</v>
      </c>
      <c r="B29" s="92">
        <f>SUM(B30:B37)</f>
        <v>66158.62</v>
      </c>
      <c r="C29" s="95"/>
      <c r="D29" s="96"/>
      <c r="E29" s="120"/>
      <c r="G29" s="11"/>
    </row>
    <row r="30" spans="1:7" ht="13.95" customHeight="1" x14ac:dyDescent="0.3">
      <c r="A30" s="23" t="s">
        <v>40</v>
      </c>
      <c r="B30" s="24">
        <v>11316.74</v>
      </c>
      <c r="C30" s="25">
        <v>44687</v>
      </c>
      <c r="D30" s="26" t="s">
        <v>41</v>
      </c>
      <c r="E30" s="121"/>
      <c r="G30" s="11"/>
    </row>
    <row r="31" spans="1:7" ht="13.95" customHeight="1" x14ac:dyDescent="0.3">
      <c r="A31" s="23" t="s">
        <v>42</v>
      </c>
      <c r="B31" s="24">
        <v>46563.12</v>
      </c>
      <c r="C31" s="25">
        <v>44701</v>
      </c>
      <c r="D31" s="26" t="s">
        <v>41</v>
      </c>
      <c r="E31" s="121"/>
      <c r="G31" s="11"/>
    </row>
    <row r="32" spans="1:7" ht="13.95" customHeight="1" x14ac:dyDescent="0.3">
      <c r="A32" s="23" t="s">
        <v>43</v>
      </c>
      <c r="B32" s="24">
        <v>2657.06</v>
      </c>
      <c r="C32" s="25">
        <v>44701</v>
      </c>
      <c r="D32" s="26" t="s">
        <v>41</v>
      </c>
      <c r="E32" s="121"/>
      <c r="G32" s="11"/>
    </row>
    <row r="33" spans="1:7" ht="13.95" customHeight="1" x14ac:dyDescent="0.3">
      <c r="A33" s="23" t="s">
        <v>44</v>
      </c>
      <c r="B33" s="24">
        <v>1381.04</v>
      </c>
      <c r="C33" s="25">
        <v>44706</v>
      </c>
      <c r="D33" s="26" t="s">
        <v>41</v>
      </c>
      <c r="E33" s="121"/>
      <c r="G33" s="11"/>
    </row>
    <row r="34" spans="1:7" ht="13.95" customHeight="1" x14ac:dyDescent="0.3">
      <c r="A34" s="23" t="s">
        <v>40</v>
      </c>
      <c r="B34" s="24">
        <v>2617.3000000000002</v>
      </c>
      <c r="C34" s="25">
        <v>44708</v>
      </c>
      <c r="D34" s="26" t="s">
        <v>41</v>
      </c>
      <c r="E34" s="121" t="s">
        <v>45</v>
      </c>
      <c r="G34" s="11"/>
    </row>
    <row r="35" spans="1:7" ht="13.95" customHeight="1" x14ac:dyDescent="0.3">
      <c r="A35" s="23" t="s">
        <v>40</v>
      </c>
      <c r="B35" s="24">
        <v>1589.77</v>
      </c>
      <c r="C35" s="25">
        <v>44708</v>
      </c>
      <c r="D35" s="27" t="s">
        <v>41</v>
      </c>
      <c r="E35" s="121" t="s">
        <v>46</v>
      </c>
      <c r="G35" s="11"/>
    </row>
    <row r="36" spans="1:7" ht="13.95" customHeight="1" x14ac:dyDescent="0.3">
      <c r="A36" s="23" t="s">
        <v>43</v>
      </c>
      <c r="B36" s="28">
        <v>33.590000000000003</v>
      </c>
      <c r="C36" s="25">
        <v>44712</v>
      </c>
      <c r="D36" s="27" t="s">
        <v>41</v>
      </c>
      <c r="E36" s="121"/>
      <c r="G36" s="11"/>
    </row>
    <row r="37" spans="1:7" ht="13.95" customHeight="1" x14ac:dyDescent="0.3">
      <c r="A37" s="23"/>
      <c r="B37" s="33"/>
      <c r="C37" s="19"/>
      <c r="D37" s="21"/>
      <c r="E37" s="20"/>
      <c r="G37" s="11"/>
    </row>
    <row r="38" spans="1:7" ht="13.95" customHeight="1" x14ac:dyDescent="0.3">
      <c r="A38" s="122" t="s">
        <v>47</v>
      </c>
      <c r="B38" s="91">
        <f>SUM(B39,B45,B49)</f>
        <v>39353.35</v>
      </c>
      <c r="C38" s="97"/>
      <c r="D38" s="98"/>
      <c r="E38" s="123"/>
      <c r="G38" s="11"/>
    </row>
    <row r="39" spans="1:7" ht="13.95" customHeight="1" x14ac:dyDescent="0.3">
      <c r="A39" s="117" t="s">
        <v>48</v>
      </c>
      <c r="B39" s="92">
        <f>SUM(B40:B44)</f>
        <v>8905.35</v>
      </c>
      <c r="C39" s="93"/>
      <c r="D39" s="94"/>
      <c r="E39" s="118"/>
      <c r="G39" s="11"/>
    </row>
    <row r="40" spans="1:7" ht="13.95" customHeight="1" x14ac:dyDescent="0.3">
      <c r="A40" s="47" t="s">
        <v>49</v>
      </c>
      <c r="B40" s="33">
        <v>1972.9</v>
      </c>
      <c r="C40" s="30">
        <v>44690</v>
      </c>
      <c r="D40" s="29" t="s">
        <v>11</v>
      </c>
      <c r="E40" s="32" t="s">
        <v>50</v>
      </c>
      <c r="G40" s="11"/>
    </row>
    <row r="41" spans="1:7" ht="13.95" customHeight="1" x14ac:dyDescent="0.3">
      <c r="A41" s="47" t="s">
        <v>49</v>
      </c>
      <c r="B41" s="33">
        <v>561.6</v>
      </c>
      <c r="C41" s="30">
        <v>44692</v>
      </c>
      <c r="D41" s="29" t="s">
        <v>51</v>
      </c>
      <c r="E41" s="32" t="s">
        <v>52</v>
      </c>
      <c r="G41" s="11"/>
    </row>
    <row r="42" spans="1:7" ht="13.95" customHeight="1" x14ac:dyDescent="0.3">
      <c r="A42" s="47" t="s">
        <v>49</v>
      </c>
      <c r="B42" s="33">
        <v>1574.05</v>
      </c>
      <c r="C42" s="30">
        <v>44693</v>
      </c>
      <c r="D42" s="29" t="s">
        <v>51</v>
      </c>
      <c r="E42" s="32" t="s">
        <v>53</v>
      </c>
      <c r="G42" s="11"/>
    </row>
    <row r="43" spans="1:7" ht="13.95" customHeight="1" x14ac:dyDescent="0.3">
      <c r="A43" s="47" t="s">
        <v>54</v>
      </c>
      <c r="B43" s="33">
        <v>4796.8</v>
      </c>
      <c r="C43" s="30">
        <v>44697</v>
      </c>
      <c r="D43" s="31" t="s">
        <v>51</v>
      </c>
      <c r="E43" s="32" t="s">
        <v>55</v>
      </c>
      <c r="G43" s="11"/>
    </row>
    <row r="44" spans="1:7" ht="13.95" customHeight="1" x14ac:dyDescent="0.3">
      <c r="A44" s="47"/>
      <c r="B44" s="33"/>
      <c r="C44" s="30"/>
      <c r="D44" s="29"/>
      <c r="E44" s="32"/>
      <c r="G44" s="11"/>
    </row>
    <row r="45" spans="1:7" ht="13.95" customHeight="1" x14ac:dyDescent="0.3">
      <c r="A45" s="117" t="s">
        <v>56</v>
      </c>
      <c r="B45" s="92">
        <f>SUM(B46:B48)</f>
        <v>1798</v>
      </c>
      <c r="C45" s="93"/>
      <c r="D45" s="94"/>
      <c r="E45" s="118"/>
      <c r="G45" s="11"/>
    </row>
    <row r="46" spans="1:7" ht="13.95" customHeight="1" x14ac:dyDescent="0.3">
      <c r="A46" s="47" t="s">
        <v>57</v>
      </c>
      <c r="B46" s="33">
        <v>673</v>
      </c>
      <c r="C46" s="35">
        <v>44691</v>
      </c>
      <c r="D46" s="36" t="s">
        <v>29</v>
      </c>
      <c r="E46" s="37" t="s">
        <v>58</v>
      </c>
      <c r="G46" s="11"/>
    </row>
    <row r="47" spans="1:7" ht="13.95" customHeight="1" x14ac:dyDescent="0.3">
      <c r="A47" s="34" t="s">
        <v>59</v>
      </c>
      <c r="B47" s="33">
        <v>1125</v>
      </c>
      <c r="C47" s="35">
        <v>44692</v>
      </c>
      <c r="D47" s="36" t="s">
        <v>29</v>
      </c>
      <c r="E47" s="37" t="s">
        <v>60</v>
      </c>
      <c r="G47" s="11"/>
    </row>
    <row r="48" spans="1:7" ht="13.95" customHeight="1" x14ac:dyDescent="0.3">
      <c r="A48" s="47"/>
      <c r="B48" s="33"/>
      <c r="C48" s="35"/>
      <c r="D48" s="54"/>
      <c r="E48" s="37"/>
      <c r="G48" s="11"/>
    </row>
    <row r="49" spans="1:7" ht="13.95" customHeight="1" x14ac:dyDescent="0.3">
      <c r="A49" s="117" t="s">
        <v>61</v>
      </c>
      <c r="B49" s="92">
        <f>SUM(B50:B51)</f>
        <v>28650</v>
      </c>
      <c r="C49" s="93"/>
      <c r="D49" s="94"/>
      <c r="E49" s="118"/>
      <c r="G49" s="11"/>
    </row>
    <row r="50" spans="1:7" ht="13.95" customHeight="1" x14ac:dyDescent="0.3">
      <c r="A50" s="47" t="s">
        <v>62</v>
      </c>
      <c r="B50" s="33">
        <v>28650</v>
      </c>
      <c r="C50" s="35">
        <v>44706</v>
      </c>
      <c r="D50" s="36" t="s">
        <v>29</v>
      </c>
      <c r="E50" s="37" t="s">
        <v>63</v>
      </c>
      <c r="G50" s="11"/>
    </row>
    <row r="51" spans="1:7" ht="13.95" customHeight="1" x14ac:dyDescent="0.3">
      <c r="A51" s="38"/>
      <c r="B51" s="39"/>
      <c r="C51" s="30"/>
      <c r="D51" s="29"/>
      <c r="E51" s="32"/>
      <c r="G51" s="11"/>
    </row>
    <row r="52" spans="1:7" ht="13.95" customHeight="1" x14ac:dyDescent="0.3">
      <c r="A52" s="115" t="s">
        <v>64</v>
      </c>
      <c r="B52" s="91">
        <f>SUM(B53,B56,B65,B72,,B76,B79,B89,B95)</f>
        <v>34097.899999999994</v>
      </c>
      <c r="C52" s="90"/>
      <c r="D52" s="89"/>
      <c r="E52" s="116"/>
      <c r="G52" s="11"/>
    </row>
    <row r="53" spans="1:7" ht="13.95" customHeight="1" x14ac:dyDescent="0.3">
      <c r="A53" s="117" t="s">
        <v>65</v>
      </c>
      <c r="B53" s="92">
        <f>SUM(B54:B55)</f>
        <v>1446.99</v>
      </c>
      <c r="C53" s="93"/>
      <c r="D53" s="94"/>
      <c r="E53" s="118"/>
      <c r="G53" s="11"/>
    </row>
    <row r="54" spans="1:7" ht="13.95" customHeight="1" x14ac:dyDescent="0.3">
      <c r="A54" s="34" t="s">
        <v>66</v>
      </c>
      <c r="B54" s="33">
        <v>1446.99</v>
      </c>
      <c r="C54" s="35">
        <v>44694</v>
      </c>
      <c r="D54" s="35" t="s">
        <v>11</v>
      </c>
      <c r="E54" s="37" t="s">
        <v>67</v>
      </c>
      <c r="G54" s="11"/>
    </row>
    <row r="55" spans="1:7" ht="13.95" customHeight="1" x14ac:dyDescent="0.3">
      <c r="A55" s="34"/>
      <c r="B55" s="39"/>
      <c r="C55" s="30"/>
      <c r="D55" s="29"/>
      <c r="E55" s="32"/>
      <c r="G55" s="11"/>
    </row>
    <row r="56" spans="1:7" ht="13.95" customHeight="1" x14ac:dyDescent="0.3">
      <c r="A56" s="117" t="s">
        <v>68</v>
      </c>
      <c r="B56" s="92">
        <f>SUM(B57:B64)</f>
        <v>11499</v>
      </c>
      <c r="C56" s="93"/>
      <c r="D56" s="94"/>
      <c r="E56" s="118"/>
      <c r="G56" s="11"/>
    </row>
    <row r="57" spans="1:7" ht="13.95" customHeight="1" x14ac:dyDescent="0.3">
      <c r="A57" s="34" t="s">
        <v>69</v>
      </c>
      <c r="B57" s="33">
        <v>1064.93</v>
      </c>
      <c r="C57" s="35">
        <v>44687</v>
      </c>
      <c r="D57" s="35" t="s">
        <v>11</v>
      </c>
      <c r="E57" s="37" t="s">
        <v>70</v>
      </c>
      <c r="G57" s="11"/>
    </row>
    <row r="58" spans="1:7" ht="13.95" customHeight="1" x14ac:dyDescent="0.3">
      <c r="A58" s="34" t="s">
        <v>71</v>
      </c>
      <c r="B58" s="33">
        <v>3282.55</v>
      </c>
      <c r="C58" s="35">
        <v>44691</v>
      </c>
      <c r="D58" s="35" t="s">
        <v>29</v>
      </c>
      <c r="E58" s="37" t="s">
        <v>72</v>
      </c>
      <c r="G58" s="11"/>
    </row>
    <row r="59" spans="1:7" ht="13.95" customHeight="1" x14ac:dyDescent="0.3">
      <c r="A59" s="34" t="s">
        <v>73</v>
      </c>
      <c r="B59" s="33">
        <v>1383.89</v>
      </c>
      <c r="C59" s="35">
        <v>44691</v>
      </c>
      <c r="D59" s="35" t="s">
        <v>29</v>
      </c>
      <c r="E59" s="37" t="s">
        <v>74</v>
      </c>
      <c r="G59" s="11"/>
    </row>
    <row r="60" spans="1:7" ht="13.95" customHeight="1" x14ac:dyDescent="0.3">
      <c r="A60" s="34" t="s">
        <v>75</v>
      </c>
      <c r="B60" s="33">
        <v>1657.05</v>
      </c>
      <c r="C60" s="35">
        <v>44694</v>
      </c>
      <c r="D60" s="35" t="s">
        <v>11</v>
      </c>
      <c r="E60" s="37" t="s">
        <v>76</v>
      </c>
      <c r="G60" s="11"/>
    </row>
    <row r="61" spans="1:7" ht="13.95" customHeight="1" x14ac:dyDescent="0.3">
      <c r="A61" s="34" t="s">
        <v>69</v>
      </c>
      <c r="B61" s="33">
        <v>1045.8499999999999</v>
      </c>
      <c r="C61" s="35">
        <v>44694</v>
      </c>
      <c r="D61" s="35" t="s">
        <v>11</v>
      </c>
      <c r="E61" s="37" t="s">
        <v>77</v>
      </c>
      <c r="G61" s="11"/>
    </row>
    <row r="62" spans="1:7" ht="13.95" customHeight="1" x14ac:dyDescent="0.3">
      <c r="A62" s="34" t="s">
        <v>69</v>
      </c>
      <c r="B62" s="33">
        <v>1175.5899999999999</v>
      </c>
      <c r="C62" s="35">
        <v>44701</v>
      </c>
      <c r="D62" s="35" t="s">
        <v>11</v>
      </c>
      <c r="E62" s="37" t="s">
        <v>78</v>
      </c>
      <c r="G62" s="11"/>
    </row>
    <row r="63" spans="1:7" ht="13.95" customHeight="1" x14ac:dyDescent="0.3">
      <c r="A63" s="34" t="s">
        <v>69</v>
      </c>
      <c r="B63" s="33">
        <v>1889.14</v>
      </c>
      <c r="C63" s="35">
        <v>44711</v>
      </c>
      <c r="D63" s="35" t="s">
        <v>11</v>
      </c>
      <c r="E63" s="37" t="s">
        <v>79</v>
      </c>
      <c r="G63" s="11"/>
    </row>
    <row r="64" spans="1:7" ht="13.95" customHeight="1" x14ac:dyDescent="0.3">
      <c r="A64" s="34"/>
      <c r="B64" s="99"/>
      <c r="C64" s="100"/>
      <c r="D64" s="100"/>
      <c r="E64" s="124"/>
      <c r="G64" s="11"/>
    </row>
    <row r="65" spans="1:7" ht="13.95" customHeight="1" x14ac:dyDescent="0.3">
      <c r="A65" s="117" t="s">
        <v>80</v>
      </c>
      <c r="B65" s="92">
        <f>SUM(B66:B71)</f>
        <v>2265</v>
      </c>
      <c r="C65" s="93"/>
      <c r="D65" s="94"/>
      <c r="E65" s="118"/>
      <c r="G65" s="11"/>
    </row>
    <row r="66" spans="1:7" ht="13.95" customHeight="1" x14ac:dyDescent="0.3">
      <c r="A66" s="34" t="s">
        <v>81</v>
      </c>
      <c r="B66" s="33">
        <v>144</v>
      </c>
      <c r="C66" s="35">
        <v>44687</v>
      </c>
      <c r="D66" s="36" t="s">
        <v>11</v>
      </c>
      <c r="E66" s="37" t="s">
        <v>36</v>
      </c>
      <c r="G66" s="11"/>
    </row>
    <row r="67" spans="1:7" ht="13.95" customHeight="1" x14ac:dyDescent="0.3">
      <c r="A67" s="34" t="s">
        <v>82</v>
      </c>
      <c r="B67" s="33">
        <v>555</v>
      </c>
      <c r="C67" s="35">
        <v>44693</v>
      </c>
      <c r="D67" s="36" t="s">
        <v>51</v>
      </c>
      <c r="E67" s="37" t="s">
        <v>83</v>
      </c>
      <c r="G67" s="11"/>
    </row>
    <row r="68" spans="1:7" ht="13.95" customHeight="1" x14ac:dyDescent="0.3">
      <c r="A68" s="34" t="s">
        <v>84</v>
      </c>
      <c r="B68" s="33">
        <v>306</v>
      </c>
      <c r="C68" s="35">
        <v>44699</v>
      </c>
      <c r="D68" s="36" t="s">
        <v>51</v>
      </c>
      <c r="E68" s="37" t="s">
        <v>85</v>
      </c>
      <c r="G68" s="11"/>
    </row>
    <row r="69" spans="1:7" ht="13.95" customHeight="1" x14ac:dyDescent="0.3">
      <c r="A69" s="34" t="s">
        <v>86</v>
      </c>
      <c r="B69" s="33">
        <v>450</v>
      </c>
      <c r="C69" s="35">
        <v>44701</v>
      </c>
      <c r="D69" s="36" t="s">
        <v>41</v>
      </c>
      <c r="E69" s="37" t="s">
        <v>87</v>
      </c>
      <c r="G69" s="11"/>
    </row>
    <row r="70" spans="1:7" ht="13.95" customHeight="1" x14ac:dyDescent="0.3">
      <c r="A70" s="34" t="s">
        <v>82</v>
      </c>
      <c r="B70" s="33">
        <v>810</v>
      </c>
      <c r="C70" s="35">
        <v>44704</v>
      </c>
      <c r="D70" s="36" t="s">
        <v>51</v>
      </c>
      <c r="E70" s="37" t="s">
        <v>88</v>
      </c>
      <c r="G70" s="11"/>
    </row>
    <row r="71" spans="1:7" ht="13.95" customHeight="1" x14ac:dyDescent="0.3">
      <c r="A71" s="38"/>
      <c r="B71" s="40"/>
      <c r="C71" s="19"/>
      <c r="D71" s="21"/>
      <c r="E71" s="20"/>
      <c r="G71" s="11"/>
    </row>
    <row r="72" spans="1:7" ht="13.95" customHeight="1" x14ac:dyDescent="0.3">
      <c r="A72" s="117" t="s">
        <v>89</v>
      </c>
      <c r="B72" s="92">
        <f>SUM(B73:B75)</f>
        <v>0</v>
      </c>
      <c r="C72" s="93"/>
      <c r="D72" s="94"/>
      <c r="E72" s="118"/>
      <c r="G72" s="11"/>
    </row>
    <row r="73" spans="1:7" ht="13.95" customHeight="1" x14ac:dyDescent="0.3">
      <c r="A73" s="47"/>
      <c r="B73" s="45"/>
      <c r="C73" s="19"/>
      <c r="D73" s="21"/>
      <c r="E73" s="20"/>
      <c r="G73" s="11"/>
    </row>
    <row r="74" spans="1:7" ht="13.95" customHeight="1" x14ac:dyDescent="0.3">
      <c r="A74" s="47"/>
      <c r="B74" s="45"/>
      <c r="C74" s="19"/>
      <c r="D74" s="21"/>
      <c r="E74" s="20"/>
      <c r="G74" s="11"/>
    </row>
    <row r="75" spans="1:7" ht="13.95" customHeight="1" x14ac:dyDescent="0.3">
      <c r="A75" s="38"/>
      <c r="B75" s="40"/>
      <c r="C75" s="19"/>
      <c r="D75" s="21"/>
      <c r="E75" s="20"/>
      <c r="G75" s="11"/>
    </row>
    <row r="76" spans="1:7" ht="13.95" customHeight="1" x14ac:dyDescent="0.3">
      <c r="A76" s="117" t="s">
        <v>90</v>
      </c>
      <c r="B76" s="92">
        <f>SUM(B77:B78)</f>
        <v>0</v>
      </c>
      <c r="C76" s="93"/>
      <c r="D76" s="94"/>
      <c r="E76" s="118"/>
      <c r="G76" s="11"/>
    </row>
    <row r="77" spans="1:7" ht="13.95" customHeight="1" x14ac:dyDescent="0.3">
      <c r="A77" s="47"/>
      <c r="B77" s="45"/>
      <c r="C77" s="19"/>
      <c r="D77" s="21"/>
      <c r="E77" s="20"/>
      <c r="G77" s="11"/>
    </row>
    <row r="78" spans="1:7" ht="13.95" customHeight="1" x14ac:dyDescent="0.3">
      <c r="A78" s="41"/>
      <c r="B78" s="42"/>
      <c r="C78" s="43"/>
      <c r="D78" s="44"/>
      <c r="E78" s="125"/>
      <c r="G78" s="11"/>
    </row>
    <row r="79" spans="1:7" ht="13.95" customHeight="1" x14ac:dyDescent="0.3">
      <c r="A79" s="117" t="s">
        <v>91</v>
      </c>
      <c r="B79" s="92">
        <f>SUM(B80:B88)</f>
        <v>17687.809999999998</v>
      </c>
      <c r="C79" s="93"/>
      <c r="D79" s="94"/>
      <c r="E79" s="118"/>
      <c r="G79" s="11"/>
    </row>
    <row r="80" spans="1:7" ht="13.95" customHeight="1" x14ac:dyDescent="0.3">
      <c r="A80" s="38" t="s">
        <v>92</v>
      </c>
      <c r="B80" s="45">
        <v>2050</v>
      </c>
      <c r="C80" s="35">
        <v>44683</v>
      </c>
      <c r="D80" s="36" t="s">
        <v>51</v>
      </c>
      <c r="E80" s="46"/>
      <c r="G80" s="11"/>
    </row>
    <row r="81" spans="1:7" ht="13.95" customHeight="1" x14ac:dyDescent="0.3">
      <c r="A81" s="38" t="s">
        <v>93</v>
      </c>
      <c r="B81" s="45">
        <v>337.81</v>
      </c>
      <c r="C81" s="35">
        <v>44687</v>
      </c>
      <c r="D81" s="36" t="s">
        <v>11</v>
      </c>
      <c r="E81" s="46" t="s">
        <v>94</v>
      </c>
      <c r="G81" s="11"/>
    </row>
    <row r="82" spans="1:7" ht="13.95" customHeight="1" x14ac:dyDescent="0.3">
      <c r="A82" s="38" t="s">
        <v>92</v>
      </c>
      <c r="B82" s="45">
        <v>6500</v>
      </c>
      <c r="C82" s="35">
        <v>44690</v>
      </c>
      <c r="D82" s="36" t="s">
        <v>51</v>
      </c>
      <c r="E82" s="46"/>
      <c r="G82" s="11"/>
    </row>
    <row r="83" spans="1:7" ht="13.95" customHeight="1" x14ac:dyDescent="0.3">
      <c r="A83" s="38" t="s">
        <v>92</v>
      </c>
      <c r="B83" s="45">
        <v>2050</v>
      </c>
      <c r="C83" s="35">
        <v>44697</v>
      </c>
      <c r="D83" s="36" t="s">
        <v>51</v>
      </c>
      <c r="E83" s="46"/>
      <c r="G83" s="11"/>
    </row>
    <row r="84" spans="1:7" ht="13.95" customHeight="1" x14ac:dyDescent="0.3">
      <c r="A84" s="38" t="s">
        <v>92</v>
      </c>
      <c r="B84" s="45">
        <v>2550</v>
      </c>
      <c r="C84" s="35">
        <v>44699</v>
      </c>
      <c r="D84" s="36" t="s">
        <v>51</v>
      </c>
      <c r="E84" s="46"/>
      <c r="G84" s="11"/>
    </row>
    <row r="85" spans="1:7" ht="13.95" customHeight="1" x14ac:dyDescent="0.3">
      <c r="A85" s="38" t="s">
        <v>92</v>
      </c>
      <c r="B85" s="45">
        <v>2050</v>
      </c>
      <c r="C85" s="35">
        <v>44704</v>
      </c>
      <c r="D85" s="36" t="s">
        <v>51</v>
      </c>
      <c r="E85" s="46"/>
      <c r="G85" s="11"/>
    </row>
    <row r="86" spans="1:7" ht="13.95" customHeight="1" x14ac:dyDescent="0.3">
      <c r="A86" s="38" t="s">
        <v>92</v>
      </c>
      <c r="B86" s="45">
        <v>2150</v>
      </c>
      <c r="C86" s="35">
        <v>44708</v>
      </c>
      <c r="D86" s="36" t="s">
        <v>51</v>
      </c>
      <c r="E86" s="46"/>
      <c r="G86" s="11"/>
    </row>
    <row r="87" spans="1:7" ht="13.95" customHeight="1" x14ac:dyDescent="0.3">
      <c r="A87" s="38"/>
      <c r="B87" s="45"/>
      <c r="C87" s="35"/>
      <c r="D87" s="36"/>
      <c r="E87" s="46"/>
      <c r="G87" s="11"/>
    </row>
    <row r="88" spans="1:7" ht="13.95" customHeight="1" x14ac:dyDescent="0.3">
      <c r="A88" s="38"/>
      <c r="B88" s="40"/>
      <c r="C88" s="30"/>
      <c r="D88" s="29"/>
      <c r="E88" s="32"/>
      <c r="G88" s="11"/>
    </row>
    <row r="89" spans="1:7" ht="13.95" customHeight="1" x14ac:dyDescent="0.3">
      <c r="A89" s="117" t="s">
        <v>95</v>
      </c>
      <c r="B89" s="92">
        <f>SUM(B90:B94)</f>
        <v>1199.0999999999999</v>
      </c>
      <c r="C89" s="93"/>
      <c r="D89" s="94"/>
      <c r="E89" s="118"/>
      <c r="G89" s="11"/>
    </row>
    <row r="90" spans="1:7" ht="13.95" customHeight="1" x14ac:dyDescent="0.3">
      <c r="A90" s="23" t="s">
        <v>96</v>
      </c>
      <c r="B90" s="33">
        <v>399.7</v>
      </c>
      <c r="C90" s="30">
        <v>44691</v>
      </c>
      <c r="D90" s="29" t="s">
        <v>11</v>
      </c>
      <c r="E90" s="32" t="s">
        <v>97</v>
      </c>
      <c r="G90" s="11"/>
    </row>
    <row r="91" spans="1:7" ht="13.95" customHeight="1" x14ac:dyDescent="0.3">
      <c r="A91" s="23" t="s">
        <v>96</v>
      </c>
      <c r="B91" s="33">
        <v>399.7</v>
      </c>
      <c r="C91" s="30">
        <v>44691</v>
      </c>
      <c r="D91" s="29" t="s">
        <v>11</v>
      </c>
      <c r="E91" s="32" t="s">
        <v>85</v>
      </c>
      <c r="G91" s="11"/>
    </row>
    <row r="92" spans="1:7" ht="13.95" customHeight="1" x14ac:dyDescent="0.3">
      <c r="A92" s="23" t="s">
        <v>96</v>
      </c>
      <c r="B92" s="33">
        <v>399.7</v>
      </c>
      <c r="C92" s="30">
        <v>44691</v>
      </c>
      <c r="D92" s="29" t="s">
        <v>11</v>
      </c>
      <c r="E92" s="32" t="s">
        <v>98</v>
      </c>
      <c r="G92" s="11"/>
    </row>
    <row r="93" spans="1:7" ht="13.95" customHeight="1" x14ac:dyDescent="0.3">
      <c r="A93" s="23"/>
      <c r="B93" s="33"/>
      <c r="C93" s="30"/>
      <c r="D93" s="29"/>
      <c r="E93" s="32"/>
      <c r="G93" s="11"/>
    </row>
    <row r="94" spans="1:7" ht="13.95" customHeight="1" x14ac:dyDescent="0.3">
      <c r="A94" s="34"/>
      <c r="B94" s="39"/>
      <c r="C94" s="30"/>
      <c r="D94" s="29"/>
      <c r="E94" s="32"/>
      <c r="G94" s="11"/>
    </row>
    <row r="95" spans="1:7" ht="13.95" customHeight="1" x14ac:dyDescent="0.3">
      <c r="A95" s="117" t="s">
        <v>99</v>
      </c>
      <c r="B95" s="92">
        <f>SUM(B96:B98)</f>
        <v>0</v>
      </c>
      <c r="C95" s="93"/>
      <c r="D95" s="94"/>
      <c r="E95" s="118"/>
      <c r="G95" s="11"/>
    </row>
    <row r="96" spans="1:7" ht="13.95" customHeight="1" x14ac:dyDescent="0.3">
      <c r="A96" s="49"/>
      <c r="B96" s="33"/>
      <c r="C96" s="30"/>
      <c r="D96" s="29"/>
      <c r="E96" s="32"/>
      <c r="G96" s="11"/>
    </row>
    <row r="97" spans="1:7" ht="13.95" customHeight="1" x14ac:dyDescent="0.3">
      <c r="A97" s="49"/>
      <c r="B97" s="33"/>
      <c r="C97" s="30"/>
      <c r="D97" s="29"/>
      <c r="E97" s="32"/>
      <c r="G97" s="11"/>
    </row>
    <row r="98" spans="1:7" ht="13.95" customHeight="1" x14ac:dyDescent="0.3">
      <c r="A98" s="47"/>
      <c r="B98" s="33"/>
      <c r="C98" s="35"/>
      <c r="D98" s="36"/>
      <c r="E98" s="37"/>
      <c r="G98" s="11"/>
    </row>
    <row r="99" spans="1:7" ht="13.95" customHeight="1" x14ac:dyDescent="0.3">
      <c r="A99" s="115" t="s">
        <v>100</v>
      </c>
      <c r="B99" s="91">
        <f>SUM(B100,B104)</f>
        <v>2331</v>
      </c>
      <c r="C99" s="90"/>
      <c r="D99" s="89"/>
      <c r="E99" s="116"/>
      <c r="G99" s="11"/>
    </row>
    <row r="100" spans="1:7" ht="13.95" customHeight="1" x14ac:dyDescent="0.3">
      <c r="A100" s="117" t="s">
        <v>101</v>
      </c>
      <c r="B100" s="92">
        <f>SUM(B101:B103)</f>
        <v>2040</v>
      </c>
      <c r="C100" s="93"/>
      <c r="D100" s="94"/>
      <c r="E100" s="118"/>
      <c r="G100" s="11"/>
    </row>
    <row r="101" spans="1:7" ht="13.95" customHeight="1" x14ac:dyDescent="0.3">
      <c r="A101" s="49" t="s">
        <v>102</v>
      </c>
      <c r="B101" s="33">
        <v>1100</v>
      </c>
      <c r="C101" s="30">
        <v>44698</v>
      </c>
      <c r="D101" s="35" t="s">
        <v>11</v>
      </c>
      <c r="E101" s="37" t="s">
        <v>103</v>
      </c>
      <c r="G101" s="11"/>
    </row>
    <row r="102" spans="1:7" ht="13.95" customHeight="1" x14ac:dyDescent="0.3">
      <c r="A102" s="23" t="s">
        <v>102</v>
      </c>
      <c r="B102" s="33">
        <v>940</v>
      </c>
      <c r="C102" s="35">
        <v>44712</v>
      </c>
      <c r="D102" s="36" t="s">
        <v>11</v>
      </c>
      <c r="E102" s="37" t="s">
        <v>104</v>
      </c>
      <c r="G102" s="11"/>
    </row>
    <row r="103" spans="1:7" ht="13.95" customHeight="1" x14ac:dyDescent="0.3">
      <c r="A103" s="23"/>
      <c r="B103" s="33"/>
      <c r="C103" s="35"/>
      <c r="D103" s="36"/>
      <c r="E103" s="37"/>
      <c r="G103" s="11"/>
    </row>
    <row r="104" spans="1:7" ht="13.95" customHeight="1" x14ac:dyDescent="0.3">
      <c r="A104" s="117" t="s">
        <v>105</v>
      </c>
      <c r="B104" s="92">
        <f>SUM(B105:B106)</f>
        <v>291</v>
      </c>
      <c r="C104" s="93"/>
      <c r="D104" s="94"/>
      <c r="E104" s="118"/>
      <c r="G104" s="11"/>
    </row>
    <row r="105" spans="1:7" ht="13.95" customHeight="1" x14ac:dyDescent="0.3">
      <c r="A105" s="49" t="s">
        <v>106</v>
      </c>
      <c r="B105" s="33">
        <v>291</v>
      </c>
      <c r="C105" s="35">
        <v>44701</v>
      </c>
      <c r="D105" s="36" t="s">
        <v>11</v>
      </c>
      <c r="E105" s="37" t="s">
        <v>107</v>
      </c>
      <c r="G105" s="11"/>
    </row>
    <row r="106" spans="1:7" ht="13.95" customHeight="1" x14ac:dyDescent="0.3">
      <c r="A106" s="47"/>
      <c r="B106" s="33"/>
      <c r="C106" s="35"/>
      <c r="D106" s="36"/>
      <c r="E106" s="37"/>
      <c r="G106" s="11"/>
    </row>
    <row r="107" spans="1:7" ht="13.95" customHeight="1" x14ac:dyDescent="0.3">
      <c r="A107" s="115" t="s">
        <v>108</v>
      </c>
      <c r="B107" s="91">
        <f>SUM(B108,B111,B114,B124)</f>
        <v>16096.509999999997</v>
      </c>
      <c r="C107" s="90"/>
      <c r="D107" s="89"/>
      <c r="E107" s="116"/>
      <c r="G107" s="11"/>
    </row>
    <row r="108" spans="1:7" ht="13.95" customHeight="1" x14ac:dyDescent="0.3">
      <c r="A108" s="117" t="s">
        <v>109</v>
      </c>
      <c r="B108" s="92">
        <f>SUM(B109:B110)</f>
        <v>0</v>
      </c>
      <c r="C108" s="93"/>
      <c r="D108" s="94"/>
      <c r="E108" s="118"/>
      <c r="G108" s="11"/>
    </row>
    <row r="109" spans="1:7" ht="13.95" customHeight="1" x14ac:dyDescent="0.3">
      <c r="A109" s="47"/>
      <c r="B109" s="33"/>
      <c r="C109" s="35"/>
      <c r="D109" s="36"/>
      <c r="E109" s="37"/>
      <c r="G109" s="11"/>
    </row>
    <row r="110" spans="1:7" ht="13.95" customHeight="1" x14ac:dyDescent="0.3">
      <c r="A110" s="47"/>
      <c r="B110" s="48"/>
      <c r="C110" s="35"/>
      <c r="D110" s="36"/>
      <c r="E110" s="37"/>
      <c r="G110" s="11"/>
    </row>
    <row r="111" spans="1:7" ht="13.95" customHeight="1" x14ac:dyDescent="0.3">
      <c r="A111" s="117" t="s">
        <v>110</v>
      </c>
      <c r="B111" s="92">
        <f>SUM(B112:B113)</f>
        <v>0</v>
      </c>
      <c r="C111" s="93"/>
      <c r="D111" s="94"/>
      <c r="E111" s="118"/>
      <c r="G111" s="11"/>
    </row>
    <row r="112" spans="1:7" ht="13.95" customHeight="1" x14ac:dyDescent="0.3">
      <c r="A112" s="47"/>
      <c r="B112" s="33"/>
      <c r="C112" s="35"/>
      <c r="D112" s="36"/>
      <c r="E112" s="37"/>
      <c r="G112" s="11"/>
    </row>
    <row r="113" spans="1:9" ht="13.95" customHeight="1" x14ac:dyDescent="0.3">
      <c r="A113" s="47"/>
      <c r="B113" s="33"/>
      <c r="C113" s="35"/>
      <c r="D113" s="36"/>
      <c r="E113" s="37"/>
      <c r="G113" s="11"/>
    </row>
    <row r="114" spans="1:9" ht="13.95" customHeight="1" x14ac:dyDescent="0.3">
      <c r="A114" s="117" t="s">
        <v>111</v>
      </c>
      <c r="B114" s="92">
        <f>SUM(B115:B123)</f>
        <v>15020.509999999997</v>
      </c>
      <c r="C114" s="93"/>
      <c r="D114" s="94"/>
      <c r="E114" s="118"/>
      <c r="G114" s="11"/>
    </row>
    <row r="115" spans="1:9" ht="13.95" customHeight="1" x14ac:dyDescent="0.3">
      <c r="A115" s="49" t="s">
        <v>112</v>
      </c>
      <c r="B115" s="28">
        <v>1615.08</v>
      </c>
      <c r="C115" s="35">
        <v>44692</v>
      </c>
      <c r="D115" s="27" t="s">
        <v>11</v>
      </c>
      <c r="E115" s="121" t="s">
        <v>113</v>
      </c>
      <c r="G115" s="11"/>
    </row>
    <row r="116" spans="1:9" ht="13.95" customHeight="1" x14ac:dyDescent="0.3">
      <c r="A116" s="49" t="s">
        <v>114</v>
      </c>
      <c r="B116" s="28">
        <v>7346.29</v>
      </c>
      <c r="C116" s="35">
        <v>44701</v>
      </c>
      <c r="D116" s="27" t="s">
        <v>41</v>
      </c>
      <c r="E116" s="121"/>
      <c r="G116" s="11"/>
    </row>
    <row r="117" spans="1:9" ht="13.95" customHeight="1" x14ac:dyDescent="0.3">
      <c r="A117" s="49" t="s">
        <v>115</v>
      </c>
      <c r="B117" s="28">
        <v>2369.77</v>
      </c>
      <c r="C117" s="35">
        <v>44701</v>
      </c>
      <c r="D117" s="27" t="s">
        <v>41</v>
      </c>
      <c r="E117" s="121"/>
      <c r="G117" s="11"/>
    </row>
    <row r="118" spans="1:9" ht="13.95" customHeight="1" x14ac:dyDescent="0.3">
      <c r="A118" s="49" t="s">
        <v>112</v>
      </c>
      <c r="B118" s="28">
        <v>3531.98</v>
      </c>
      <c r="C118" s="35">
        <v>44701</v>
      </c>
      <c r="D118" s="27" t="s">
        <v>41</v>
      </c>
      <c r="E118" s="121"/>
      <c r="G118" s="11"/>
    </row>
    <row r="119" spans="1:9" ht="13.95" customHeight="1" x14ac:dyDescent="0.3">
      <c r="A119" s="49" t="s">
        <v>114</v>
      </c>
      <c r="B119" s="28">
        <v>59.47</v>
      </c>
      <c r="C119" s="35">
        <v>44712</v>
      </c>
      <c r="D119" s="27" t="s">
        <v>41</v>
      </c>
      <c r="E119" s="121" t="s">
        <v>116</v>
      </c>
      <c r="G119" s="11"/>
    </row>
    <row r="120" spans="1:9" ht="13.95" customHeight="1" x14ac:dyDescent="0.3">
      <c r="A120" s="49" t="s">
        <v>114</v>
      </c>
      <c r="B120" s="28">
        <v>59.47</v>
      </c>
      <c r="C120" s="35">
        <v>44712</v>
      </c>
      <c r="D120" s="27" t="s">
        <v>41</v>
      </c>
      <c r="E120" s="121" t="s">
        <v>117</v>
      </c>
      <c r="G120" s="11"/>
    </row>
    <row r="121" spans="1:9" ht="13.95" customHeight="1" x14ac:dyDescent="0.3">
      <c r="A121" s="49" t="s">
        <v>115</v>
      </c>
      <c r="B121" s="28">
        <v>19.239999999999998</v>
      </c>
      <c r="C121" s="35">
        <v>44712</v>
      </c>
      <c r="D121" s="27" t="s">
        <v>41</v>
      </c>
      <c r="E121" s="121" t="s">
        <v>116</v>
      </c>
      <c r="G121" s="11"/>
    </row>
    <row r="122" spans="1:9" ht="13.95" customHeight="1" x14ac:dyDescent="0.3">
      <c r="A122" s="49" t="s">
        <v>115</v>
      </c>
      <c r="B122" s="28">
        <v>19.21</v>
      </c>
      <c r="C122" s="35">
        <v>44712</v>
      </c>
      <c r="D122" s="27" t="s">
        <v>41</v>
      </c>
      <c r="E122" s="121" t="s">
        <v>117</v>
      </c>
      <c r="G122" s="11"/>
    </row>
    <row r="123" spans="1:9" ht="13.95" customHeight="1" x14ac:dyDescent="0.3">
      <c r="A123" s="49"/>
      <c r="B123" s="101"/>
      <c r="C123" s="35"/>
      <c r="D123" s="36"/>
      <c r="E123" s="37"/>
      <c r="G123" s="11"/>
    </row>
    <row r="124" spans="1:9" ht="13.95" customHeight="1" x14ac:dyDescent="0.3">
      <c r="A124" s="117" t="s">
        <v>118</v>
      </c>
      <c r="B124" s="92">
        <f>SUM(B125:B128)</f>
        <v>1076</v>
      </c>
      <c r="C124" s="93"/>
      <c r="D124" s="94"/>
      <c r="E124" s="118"/>
      <c r="G124" s="11"/>
    </row>
    <row r="125" spans="1:9" s="50" customFormat="1" ht="13.95" customHeight="1" x14ac:dyDescent="0.3">
      <c r="A125" s="34" t="s">
        <v>119</v>
      </c>
      <c r="B125" s="39">
        <v>770</v>
      </c>
      <c r="C125" s="100"/>
      <c r="D125" s="29"/>
      <c r="E125" s="124"/>
      <c r="G125" s="51"/>
      <c r="I125" s="52"/>
    </row>
    <row r="126" spans="1:9" s="50" customFormat="1" ht="13.95" customHeight="1" x14ac:dyDescent="0.3">
      <c r="A126" s="34" t="s">
        <v>120</v>
      </c>
      <c r="B126" s="45">
        <v>153</v>
      </c>
      <c r="C126" s="30">
        <v>44686</v>
      </c>
      <c r="D126" s="29"/>
      <c r="E126" s="32"/>
      <c r="G126" s="51"/>
      <c r="I126" s="52"/>
    </row>
    <row r="127" spans="1:9" s="50" customFormat="1" ht="13.95" customHeight="1" x14ac:dyDescent="0.3">
      <c r="A127" s="34" t="s">
        <v>120</v>
      </c>
      <c r="B127" s="45">
        <v>153</v>
      </c>
      <c r="C127" s="30">
        <v>44691</v>
      </c>
      <c r="D127" s="29"/>
      <c r="E127" s="32"/>
      <c r="G127" s="51"/>
      <c r="I127" s="52"/>
    </row>
    <row r="128" spans="1:9" ht="13.95" customHeight="1" x14ac:dyDescent="0.3">
      <c r="A128" s="47"/>
      <c r="B128" s="45"/>
      <c r="C128" s="30"/>
      <c r="D128" s="29"/>
      <c r="E128" s="124"/>
      <c r="G128" s="11"/>
    </row>
    <row r="129" spans="1:9" ht="13.95" customHeight="1" x14ac:dyDescent="0.3">
      <c r="A129" s="115" t="s">
        <v>121</v>
      </c>
      <c r="B129" s="91">
        <f>SUM(B130:B131)</f>
        <v>0</v>
      </c>
      <c r="C129" s="90"/>
      <c r="D129" s="89"/>
      <c r="E129" s="116"/>
      <c r="G129" s="5"/>
    </row>
    <row r="130" spans="1:9" s="50" customFormat="1" ht="13.95" customHeight="1" x14ac:dyDescent="0.3">
      <c r="A130" s="34"/>
      <c r="B130" s="33"/>
      <c r="C130" s="30"/>
      <c r="D130" s="53"/>
      <c r="E130" s="32"/>
      <c r="G130" s="52"/>
      <c r="I130" s="52"/>
    </row>
    <row r="131" spans="1:9" ht="13.95" customHeight="1" x14ac:dyDescent="0.3">
      <c r="A131" s="34"/>
      <c r="B131" s="39"/>
      <c r="C131" s="30"/>
      <c r="D131" s="53"/>
      <c r="E131" s="32"/>
      <c r="G131" s="5"/>
    </row>
    <row r="132" spans="1:9" ht="13.95" customHeight="1" x14ac:dyDescent="0.3">
      <c r="A132" s="115" t="s">
        <v>122</v>
      </c>
      <c r="B132" s="91">
        <f>SUM(B133:B134)</f>
        <v>1713.12</v>
      </c>
      <c r="C132" s="90"/>
      <c r="D132" s="89"/>
      <c r="E132" s="116"/>
      <c r="G132" s="5"/>
    </row>
    <row r="133" spans="1:9" ht="13.95" customHeight="1" x14ac:dyDescent="0.3">
      <c r="A133" s="47" t="s">
        <v>123</v>
      </c>
      <c r="B133" s="33">
        <v>1713.12</v>
      </c>
      <c r="C133" s="35">
        <v>44690</v>
      </c>
      <c r="D133" s="36" t="s">
        <v>124</v>
      </c>
      <c r="E133" s="37">
        <v>4056283201</v>
      </c>
      <c r="G133" s="5"/>
    </row>
    <row r="134" spans="1:9" ht="13.95" customHeight="1" x14ac:dyDescent="0.3">
      <c r="A134" s="47"/>
      <c r="B134" s="33"/>
      <c r="C134" s="35"/>
      <c r="D134" s="36"/>
      <c r="E134" s="37"/>
      <c r="G134" s="5"/>
    </row>
    <row r="135" spans="1:9" ht="13.95" customHeight="1" x14ac:dyDescent="0.3">
      <c r="A135" s="115" t="s">
        <v>125</v>
      </c>
      <c r="B135" s="91">
        <f>SUM(B136:B138)</f>
        <v>0</v>
      </c>
      <c r="C135" s="90"/>
      <c r="D135" s="89"/>
      <c r="E135" s="116"/>
      <c r="G135" s="5"/>
    </row>
    <row r="136" spans="1:9" ht="13.95" customHeight="1" x14ac:dyDescent="0.3">
      <c r="A136" s="49"/>
      <c r="B136" s="102"/>
      <c r="C136" s="35"/>
      <c r="D136" s="36"/>
      <c r="E136" s="37"/>
      <c r="G136" s="5"/>
    </row>
    <row r="137" spans="1:9" ht="13.95" customHeight="1" x14ac:dyDescent="0.3">
      <c r="A137" s="49"/>
      <c r="B137" s="102"/>
      <c r="C137" s="35"/>
      <c r="D137" s="36"/>
      <c r="E137" s="37"/>
      <c r="G137" s="5"/>
    </row>
    <row r="138" spans="1:9" ht="13.95" customHeight="1" x14ac:dyDescent="0.3">
      <c r="A138" s="34"/>
      <c r="B138" s="39"/>
      <c r="C138" s="30"/>
      <c r="D138" s="53"/>
      <c r="E138" s="32"/>
      <c r="G138" s="5"/>
    </row>
    <row r="139" spans="1:9" ht="13.95" customHeight="1" x14ac:dyDescent="0.3">
      <c r="A139" s="115" t="s">
        <v>126</v>
      </c>
      <c r="B139" s="91">
        <f>SUM(B140:B154)</f>
        <v>121689.05</v>
      </c>
      <c r="C139" s="90"/>
      <c r="D139" s="89"/>
      <c r="E139" s="116"/>
      <c r="G139" s="5"/>
    </row>
    <row r="140" spans="1:9" ht="13.95" customHeight="1" x14ac:dyDescent="0.3">
      <c r="A140" s="23" t="s">
        <v>127</v>
      </c>
      <c r="B140" s="28">
        <v>3980.68</v>
      </c>
      <c r="C140" s="35">
        <v>44691</v>
      </c>
      <c r="D140" s="54" t="s">
        <v>29</v>
      </c>
      <c r="E140" s="37" t="s">
        <v>128</v>
      </c>
      <c r="G140" s="5"/>
    </row>
    <row r="141" spans="1:9" ht="13.95" customHeight="1" x14ac:dyDescent="0.3">
      <c r="A141" s="23" t="s">
        <v>129</v>
      </c>
      <c r="B141" s="28">
        <v>12000</v>
      </c>
      <c r="C141" s="35">
        <v>44692</v>
      </c>
      <c r="D141" s="54" t="s">
        <v>11</v>
      </c>
      <c r="E141" s="37" t="s">
        <v>130</v>
      </c>
      <c r="G141" s="5"/>
    </row>
    <row r="142" spans="1:9" ht="13.95" customHeight="1" x14ac:dyDescent="0.3">
      <c r="A142" s="23" t="s">
        <v>131</v>
      </c>
      <c r="B142" s="28">
        <v>27900</v>
      </c>
      <c r="C142" s="35">
        <v>44694</v>
      </c>
      <c r="D142" s="54" t="s">
        <v>11</v>
      </c>
      <c r="E142" s="37" t="s">
        <v>132</v>
      </c>
      <c r="G142" s="5"/>
    </row>
    <row r="143" spans="1:9" ht="13.95" customHeight="1" x14ac:dyDescent="0.3">
      <c r="A143" s="23" t="s">
        <v>133</v>
      </c>
      <c r="B143" s="28">
        <v>7000</v>
      </c>
      <c r="C143" s="35">
        <v>44697</v>
      </c>
      <c r="D143" s="54" t="s">
        <v>11</v>
      </c>
      <c r="E143" s="37" t="s">
        <v>34</v>
      </c>
      <c r="G143" s="5"/>
    </row>
    <row r="144" spans="1:9" ht="13.95" customHeight="1" x14ac:dyDescent="0.3">
      <c r="A144" s="23" t="s">
        <v>134</v>
      </c>
      <c r="B144" s="28">
        <v>4187</v>
      </c>
      <c r="C144" s="35">
        <v>44698</v>
      </c>
      <c r="D144" s="54" t="s">
        <v>51</v>
      </c>
      <c r="E144" s="37">
        <v>461103</v>
      </c>
      <c r="G144" s="5"/>
    </row>
    <row r="145" spans="1:7" ht="13.95" customHeight="1" x14ac:dyDescent="0.3">
      <c r="A145" s="23" t="s">
        <v>135</v>
      </c>
      <c r="B145" s="28">
        <v>25750</v>
      </c>
      <c r="C145" s="35">
        <v>44698</v>
      </c>
      <c r="D145" s="54" t="s">
        <v>11</v>
      </c>
      <c r="E145" s="37" t="s">
        <v>136</v>
      </c>
      <c r="G145" s="5"/>
    </row>
    <row r="146" spans="1:7" ht="13.95" customHeight="1" x14ac:dyDescent="0.3">
      <c r="A146" s="23" t="s">
        <v>137</v>
      </c>
      <c r="B146" s="28">
        <v>20000</v>
      </c>
      <c r="C146" s="35">
        <v>44701</v>
      </c>
      <c r="D146" s="54" t="s">
        <v>11</v>
      </c>
      <c r="E146" s="37" t="s">
        <v>138</v>
      </c>
      <c r="G146" s="5"/>
    </row>
    <row r="147" spans="1:7" ht="13.95" customHeight="1" x14ac:dyDescent="0.3">
      <c r="A147" s="23" t="s">
        <v>139</v>
      </c>
      <c r="B147" s="28">
        <v>187.21</v>
      </c>
      <c r="C147" s="35">
        <v>44701</v>
      </c>
      <c r="D147" s="54" t="s">
        <v>11</v>
      </c>
      <c r="E147" s="37" t="s">
        <v>140</v>
      </c>
      <c r="G147" s="5"/>
    </row>
    <row r="148" spans="1:7" ht="13.95" customHeight="1" x14ac:dyDescent="0.3">
      <c r="A148" s="23" t="s">
        <v>139</v>
      </c>
      <c r="B148" s="28">
        <v>352.11</v>
      </c>
      <c r="C148" s="35">
        <v>44701</v>
      </c>
      <c r="D148" s="54" t="s">
        <v>11</v>
      </c>
      <c r="E148" s="37" t="s">
        <v>141</v>
      </c>
      <c r="G148" s="5"/>
    </row>
    <row r="149" spans="1:7" ht="13.95" customHeight="1" x14ac:dyDescent="0.3">
      <c r="A149" s="23" t="s">
        <v>139</v>
      </c>
      <c r="B149" s="28">
        <v>355.02</v>
      </c>
      <c r="C149" s="35">
        <v>44701</v>
      </c>
      <c r="D149" s="54" t="s">
        <v>11</v>
      </c>
      <c r="E149" s="37" t="s">
        <v>142</v>
      </c>
      <c r="G149" s="5"/>
    </row>
    <row r="150" spans="1:7" ht="13.95" customHeight="1" x14ac:dyDescent="0.3">
      <c r="A150" s="23" t="s">
        <v>143</v>
      </c>
      <c r="B150" s="28">
        <v>7500</v>
      </c>
      <c r="C150" s="35">
        <v>44701</v>
      </c>
      <c r="D150" s="54" t="s">
        <v>11</v>
      </c>
      <c r="E150" s="37" t="s">
        <v>144</v>
      </c>
      <c r="G150" s="5"/>
    </row>
    <row r="151" spans="1:7" ht="13.95" customHeight="1" x14ac:dyDescent="0.3">
      <c r="A151" s="23" t="s">
        <v>127</v>
      </c>
      <c r="B151" s="28">
        <v>3477.03</v>
      </c>
      <c r="C151" s="35">
        <v>44706</v>
      </c>
      <c r="D151" s="54" t="s">
        <v>29</v>
      </c>
      <c r="E151" s="37" t="s">
        <v>145</v>
      </c>
      <c r="G151" s="5"/>
    </row>
    <row r="152" spans="1:7" ht="13.95" customHeight="1" x14ac:dyDescent="0.3">
      <c r="A152" s="23" t="s">
        <v>146</v>
      </c>
      <c r="B152" s="28">
        <v>6000</v>
      </c>
      <c r="C152" s="35">
        <v>44707</v>
      </c>
      <c r="D152" s="54" t="s">
        <v>11</v>
      </c>
      <c r="E152" s="37" t="s">
        <v>147</v>
      </c>
      <c r="G152" s="5"/>
    </row>
    <row r="153" spans="1:7" ht="13.95" customHeight="1" x14ac:dyDescent="0.3">
      <c r="A153" s="23" t="s">
        <v>148</v>
      </c>
      <c r="B153" s="28">
        <v>3000</v>
      </c>
      <c r="C153" s="35">
        <v>44687</v>
      </c>
      <c r="D153" s="54" t="s">
        <v>11</v>
      </c>
      <c r="E153" s="37" t="s">
        <v>149</v>
      </c>
      <c r="G153" s="5"/>
    </row>
    <row r="154" spans="1:7" ht="13.95" customHeight="1" x14ac:dyDescent="0.3">
      <c r="A154" s="34"/>
      <c r="B154" s="39"/>
      <c r="C154" s="30"/>
      <c r="D154" s="53"/>
      <c r="E154" s="32"/>
      <c r="G154" s="5"/>
    </row>
    <row r="155" spans="1:7" ht="13.95" customHeight="1" x14ac:dyDescent="0.3">
      <c r="A155" s="115" t="s">
        <v>150</v>
      </c>
      <c r="B155" s="91">
        <f>SUM(B156:B160)</f>
        <v>3766.34</v>
      </c>
      <c r="C155" s="90"/>
      <c r="D155" s="89"/>
      <c r="E155" s="116"/>
      <c r="G155" s="5"/>
    </row>
    <row r="156" spans="1:7" ht="13.95" customHeight="1" x14ac:dyDescent="0.3">
      <c r="A156" s="34" t="s">
        <v>151</v>
      </c>
      <c r="B156" s="28">
        <v>250</v>
      </c>
      <c r="C156" s="35">
        <v>44683</v>
      </c>
      <c r="D156" s="54" t="s">
        <v>11</v>
      </c>
      <c r="E156" s="37" t="s">
        <v>152</v>
      </c>
      <c r="G156" s="5"/>
    </row>
    <row r="157" spans="1:7" ht="13.95" customHeight="1" x14ac:dyDescent="0.3">
      <c r="A157" s="34" t="s">
        <v>153</v>
      </c>
      <c r="B157" s="28">
        <v>280</v>
      </c>
      <c r="C157" s="35">
        <v>44694</v>
      </c>
      <c r="D157" s="54" t="s">
        <v>51</v>
      </c>
      <c r="E157" s="37" t="s">
        <v>154</v>
      </c>
      <c r="G157" s="5"/>
    </row>
    <row r="158" spans="1:7" ht="13.95" customHeight="1" x14ac:dyDescent="0.3">
      <c r="A158" s="34" t="s">
        <v>155</v>
      </c>
      <c r="B158" s="28">
        <v>40</v>
      </c>
      <c r="C158" s="35">
        <v>44694</v>
      </c>
      <c r="D158" s="54" t="s">
        <v>51</v>
      </c>
      <c r="E158" s="37" t="s">
        <v>156</v>
      </c>
      <c r="G158" s="5"/>
    </row>
    <row r="159" spans="1:7" ht="13.95" customHeight="1" x14ac:dyDescent="0.3">
      <c r="A159" s="34" t="s">
        <v>157</v>
      </c>
      <c r="B159" s="28">
        <v>3196.34</v>
      </c>
      <c r="C159" s="35">
        <v>44706</v>
      </c>
      <c r="D159" s="54" t="s">
        <v>11</v>
      </c>
      <c r="E159" s="37" t="s">
        <v>158</v>
      </c>
      <c r="G159" s="5"/>
    </row>
    <row r="160" spans="1:7" ht="13.95" customHeight="1" x14ac:dyDescent="0.3">
      <c r="A160" s="34"/>
      <c r="B160" s="55"/>
      <c r="C160" s="30"/>
      <c r="D160" s="29"/>
      <c r="E160" s="32"/>
      <c r="G160" s="5"/>
    </row>
    <row r="161" spans="1:9" ht="13.95" customHeight="1" x14ac:dyDescent="0.3">
      <c r="A161" s="122" t="s">
        <v>159</v>
      </c>
      <c r="B161" s="91">
        <f>SUM(B7,B38,B52,B99,B107,B129,B132,B135,B139,B155)</f>
        <v>649808.27</v>
      </c>
      <c r="C161" s="97"/>
      <c r="D161" s="98"/>
      <c r="E161" s="123"/>
      <c r="G161" s="5"/>
    </row>
    <row r="162" spans="1:9" ht="13.95" customHeight="1" x14ac:dyDescent="0.3">
      <c r="A162" s="126"/>
      <c r="B162" s="103"/>
      <c r="C162" s="104"/>
      <c r="D162" s="105"/>
      <c r="E162" s="127"/>
      <c r="G162" s="5"/>
    </row>
    <row r="163" spans="1:9" ht="13.95" customHeight="1" x14ac:dyDescent="0.3">
      <c r="A163" s="122" t="s">
        <v>160</v>
      </c>
      <c r="B163" s="91">
        <f>SUM(B164:B168)</f>
        <v>702470.88</v>
      </c>
      <c r="C163" s="97"/>
      <c r="D163" s="98"/>
      <c r="E163" s="123"/>
      <c r="G163" s="5"/>
    </row>
    <row r="164" spans="1:9" ht="13.95" customHeight="1" x14ac:dyDescent="0.3">
      <c r="A164" s="128" t="s">
        <v>161</v>
      </c>
      <c r="B164" s="33">
        <v>102470.88</v>
      </c>
      <c r="C164" s="25">
        <v>44687</v>
      </c>
      <c r="D164" s="54" t="s">
        <v>11</v>
      </c>
      <c r="E164" s="56" t="s">
        <v>162</v>
      </c>
      <c r="G164" s="5"/>
    </row>
    <row r="165" spans="1:9" ht="13.95" customHeight="1" x14ac:dyDescent="0.3">
      <c r="A165" s="128" t="s">
        <v>163</v>
      </c>
      <c r="B165" s="33">
        <v>100000</v>
      </c>
      <c r="C165" s="25">
        <v>44693</v>
      </c>
      <c r="D165" s="54" t="s">
        <v>11</v>
      </c>
      <c r="E165" s="56" t="s">
        <v>162</v>
      </c>
      <c r="G165" s="5"/>
    </row>
    <row r="166" spans="1:9" ht="13.95" customHeight="1" x14ac:dyDescent="0.3">
      <c r="A166" s="128" t="s">
        <v>164</v>
      </c>
      <c r="B166" s="33">
        <v>500000</v>
      </c>
      <c r="C166" s="25">
        <v>44693</v>
      </c>
      <c r="D166" s="54" t="s">
        <v>11</v>
      </c>
      <c r="E166" s="56" t="s">
        <v>162</v>
      </c>
      <c r="G166" s="5"/>
    </row>
    <row r="167" spans="1:9" ht="13.95" customHeight="1" x14ac:dyDescent="0.3">
      <c r="A167" s="23"/>
      <c r="B167" s="33"/>
      <c r="C167" s="25"/>
      <c r="D167" s="26"/>
      <c r="E167" s="56"/>
      <c r="G167" s="5"/>
    </row>
    <row r="168" spans="1:9" ht="13.95" customHeight="1" x14ac:dyDescent="0.3">
      <c r="A168" s="34"/>
      <c r="B168" s="106"/>
      <c r="C168" s="107"/>
      <c r="D168" s="108"/>
      <c r="E168" s="129"/>
    </row>
    <row r="169" spans="1:9" s="62" customFormat="1" ht="13.95" customHeight="1" x14ac:dyDescent="0.3">
      <c r="A169" s="57" t="s">
        <v>165</v>
      </c>
      <c r="B169" s="58">
        <f>SUM(B170:B171)</f>
        <v>40.910000000063825</v>
      </c>
      <c r="C169" s="59"/>
      <c r="D169" s="60"/>
      <c r="E169" s="61"/>
      <c r="I169" s="63"/>
    </row>
    <row r="170" spans="1:9" ht="13.95" customHeight="1" x14ac:dyDescent="0.3">
      <c r="A170" s="64" t="s">
        <v>166</v>
      </c>
      <c r="B170" s="33">
        <v>40.910000000063825</v>
      </c>
      <c r="C170" s="25"/>
      <c r="D170" s="26"/>
      <c r="E170" s="56"/>
    </row>
    <row r="171" spans="1:9" ht="13.95" customHeight="1" x14ac:dyDescent="0.3">
      <c r="A171" s="64"/>
      <c r="B171" s="33"/>
      <c r="C171" s="25"/>
      <c r="D171" s="26"/>
      <c r="E171" s="56"/>
    </row>
    <row r="172" spans="1:9" ht="13.95" customHeight="1" x14ac:dyDescent="0.3">
      <c r="A172" s="57" t="s">
        <v>167</v>
      </c>
      <c r="B172" s="58">
        <f>SUM(B173:B176)</f>
        <v>38445.57</v>
      </c>
      <c r="C172" s="59"/>
      <c r="D172" s="60"/>
      <c r="E172" s="61"/>
    </row>
    <row r="173" spans="1:9" ht="13.95" customHeight="1" x14ac:dyDescent="0.3">
      <c r="A173" s="64" t="s">
        <v>168</v>
      </c>
      <c r="B173" s="33">
        <v>7640</v>
      </c>
      <c r="C173" s="25">
        <v>44690</v>
      </c>
      <c r="D173" s="26" t="s">
        <v>29</v>
      </c>
      <c r="E173" s="56"/>
    </row>
    <row r="174" spans="1:9" ht="13.95" customHeight="1" x14ac:dyDescent="0.3">
      <c r="A174" s="64" t="s">
        <v>168</v>
      </c>
      <c r="B174" s="33">
        <v>3500</v>
      </c>
      <c r="C174" s="25">
        <v>44691</v>
      </c>
      <c r="D174" s="26" t="s">
        <v>29</v>
      </c>
      <c r="E174" s="56"/>
    </row>
    <row r="175" spans="1:9" ht="13.95" customHeight="1" x14ac:dyDescent="0.3">
      <c r="A175" s="64" t="s">
        <v>168</v>
      </c>
      <c r="B175" s="33">
        <v>27305.57</v>
      </c>
      <c r="C175" s="25">
        <v>44697</v>
      </c>
      <c r="D175" s="26" t="s">
        <v>29</v>
      </c>
      <c r="E175" s="56"/>
    </row>
    <row r="176" spans="1:9" ht="13.95" customHeight="1" x14ac:dyDescent="0.3">
      <c r="A176" s="130"/>
      <c r="B176" s="109"/>
      <c r="C176" s="107"/>
      <c r="D176" s="108"/>
      <c r="E176" s="129"/>
    </row>
    <row r="177" spans="1:5" ht="13.95" customHeight="1" x14ac:dyDescent="0.3">
      <c r="A177" s="122" t="s">
        <v>169</v>
      </c>
      <c r="B177" s="91">
        <f>SUM(B178:B179)</f>
        <v>10083.945736213471</v>
      </c>
      <c r="C177" s="97"/>
      <c r="D177" s="98"/>
      <c r="E177" s="123"/>
    </row>
    <row r="178" spans="1:5" ht="13.95" customHeight="1" x14ac:dyDescent="0.3">
      <c r="A178" s="64" t="s">
        <v>170</v>
      </c>
      <c r="B178" s="33">
        <f>[1]ABR_22!B205</f>
        <v>10083.945736213471</v>
      </c>
      <c r="C178" s="25">
        <v>44681</v>
      </c>
      <c r="D178" s="26"/>
      <c r="E178" s="56"/>
    </row>
    <row r="179" spans="1:5" ht="13.95" customHeight="1" x14ac:dyDescent="0.3">
      <c r="A179" s="64"/>
      <c r="B179" s="33"/>
      <c r="C179" s="25"/>
      <c r="D179" s="26"/>
      <c r="E179" s="56"/>
    </row>
    <row r="180" spans="1:5" ht="13.95" customHeight="1" thickBot="1" x14ac:dyDescent="0.35">
      <c r="A180" s="131" t="s">
        <v>171</v>
      </c>
      <c r="B180" s="132">
        <f>B163+B169+B177-B172-B161</f>
        <v>24341.895736213541</v>
      </c>
      <c r="C180" s="133">
        <v>44712</v>
      </c>
      <c r="D180" s="134"/>
      <c r="E180" s="135"/>
    </row>
    <row r="181" spans="1:5" ht="13.95" customHeight="1" x14ac:dyDescent="0.3">
      <c r="A181" s="85"/>
      <c r="B181" s="86"/>
      <c r="C181" s="87"/>
      <c r="D181" s="88"/>
      <c r="E181" s="68"/>
    </row>
    <row r="182" spans="1:5" ht="13.95" customHeight="1" x14ac:dyDescent="0.3">
      <c r="A182" s="12" t="s">
        <v>172</v>
      </c>
      <c r="B182" s="65"/>
      <c r="C182" s="66"/>
      <c r="D182" s="67"/>
      <c r="E182" s="68"/>
    </row>
    <row r="183" spans="1:5" ht="13.95" customHeight="1" x14ac:dyDescent="0.3">
      <c r="A183" s="69" t="s">
        <v>173</v>
      </c>
      <c r="B183" s="70"/>
      <c r="C183" s="70"/>
      <c r="D183" s="70"/>
      <c r="E183" s="71"/>
    </row>
    <row r="184" spans="1:5" ht="13.95" customHeight="1" x14ac:dyDescent="0.3">
      <c r="A184" s="72" t="s">
        <v>174</v>
      </c>
      <c r="B184" s="73"/>
      <c r="C184" s="73"/>
      <c r="D184" s="73"/>
      <c r="E184" s="74"/>
    </row>
    <row r="185" spans="1:5" ht="13.95" customHeight="1" thickBot="1" x14ac:dyDescent="0.35">
      <c r="A185" s="75" t="s">
        <v>175</v>
      </c>
      <c r="B185" s="76"/>
      <c r="C185" s="76"/>
      <c r="D185" s="76"/>
      <c r="E185" s="77"/>
    </row>
    <row r="186" spans="1:5" ht="13.95" customHeight="1" x14ac:dyDescent="0.3"/>
    <row r="187" spans="1:5" ht="13.95" customHeight="1" x14ac:dyDescent="0.3">
      <c r="B187" s="79"/>
    </row>
    <row r="188" spans="1:5" x14ac:dyDescent="0.3">
      <c r="B188" s="79"/>
      <c r="C188" s="3" t="s">
        <v>176</v>
      </c>
    </row>
    <row r="189" spans="1:5" x14ac:dyDescent="0.3">
      <c r="B189" s="80"/>
    </row>
    <row r="190" spans="1:5" x14ac:dyDescent="0.3">
      <c r="B190" s="81"/>
    </row>
  </sheetData>
  <mergeCells count="4">
    <mergeCell ref="A4:E4"/>
    <mergeCell ref="A183:E183"/>
    <mergeCell ref="A184:E184"/>
    <mergeCell ref="A185:E185"/>
  </mergeCells>
  <pageMargins left="0.511811024" right="0.511811024" top="0.78740157499999996" bottom="0.78740157499999996" header="0.31496062000000002" footer="0.31496062000000002"/>
  <pageSetup paperSize="9" scale="63" orientation="portrait" r:id="rId1"/>
  <rowBreaks count="1" manualBreakCount="1">
    <brk id="7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2023-02-03T15:25:06Z</cp:lastPrinted>
  <dcterms:created xsi:type="dcterms:W3CDTF">2023-02-03T15:23:47Z</dcterms:created>
  <dcterms:modified xsi:type="dcterms:W3CDTF">2023-02-03T15:25:32Z</dcterms:modified>
</cp:coreProperties>
</file>