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orte\Desktop\SOBRE SISTEMA\SITE\PRIMEIRAS PUBLICAÇOES\HMAA\PRESTACAO DE CONTAS\2019\"/>
    </mc:Choice>
  </mc:AlternateContent>
  <xr:revisionPtr revIDLastSave="0" documentId="8_{2D3F969D-961D-4D44-AB31-F11DD2B37AF0}" xr6:coauthVersionLast="47" xr6:coauthVersionMax="47" xr10:uidLastSave="{00000000-0000-0000-0000-000000000000}"/>
  <bookViews>
    <workbookView xWindow="-108" yWindow="-108" windowWidth="23256" windowHeight="12576" xr2:uid="{B73F4F65-C2C2-43EC-A9FD-D111D6FA57FF}"/>
  </bookViews>
  <sheets>
    <sheet name="Planilh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9" i="1" l="1"/>
  <c r="C148" i="1" s="1"/>
  <c r="C141" i="1"/>
  <c r="C135" i="1"/>
  <c r="C128" i="1"/>
  <c r="C125" i="1"/>
  <c r="C122" i="1"/>
  <c r="C119" i="1"/>
  <c r="C116" i="1"/>
  <c r="C106" i="1"/>
  <c r="C104" i="1"/>
  <c r="C102" i="1"/>
  <c r="C101" i="1" s="1"/>
  <c r="C93" i="1"/>
  <c r="C88" i="1"/>
  <c r="C87" i="1" s="1"/>
  <c r="C85" i="1"/>
  <c r="C82" i="1"/>
  <c r="C77" i="1"/>
  <c r="C74" i="1"/>
  <c r="C66" i="1"/>
  <c r="C61" i="1"/>
  <c r="C49" i="1"/>
  <c r="C46" i="1"/>
  <c r="C45" i="1"/>
  <c r="C42" i="1"/>
  <c r="C39" i="1"/>
  <c r="C32" i="1"/>
  <c r="C25" i="1"/>
  <c r="C13" i="1"/>
  <c r="C8" i="1"/>
  <c r="C7" i="1"/>
  <c r="C31" i="1" l="1"/>
  <c r="C139" i="1" s="1"/>
  <c r="C150" i="1" s="1"/>
</calcChain>
</file>

<file path=xl/sharedStrings.xml><?xml version="1.0" encoding="utf-8"?>
<sst xmlns="http://schemas.openxmlformats.org/spreadsheetml/2006/main" count="299" uniqueCount="198">
  <si>
    <r>
      <rPr>
        <b/>
        <sz val="10"/>
        <rFont val="Calibri"/>
        <family val="2"/>
        <scheme val="minor"/>
      </rPr>
      <t>UNIDADE:</t>
    </r>
    <r>
      <rPr>
        <sz val="10"/>
        <rFont val="Calibri"/>
        <family val="2"/>
        <scheme val="minor"/>
      </rPr>
      <t xml:space="preserve"> HOSPITAL MUNICIPAL ADAILTON DO AMARAL - HMAA</t>
    </r>
  </si>
  <si>
    <r>
      <rPr>
        <b/>
        <sz val="10"/>
        <rFont val="Calibri"/>
        <family val="2"/>
        <scheme val="minor"/>
      </rPr>
      <t>N° CONTRATO DE GESTÃO:</t>
    </r>
    <r>
      <rPr>
        <sz val="10"/>
        <rFont val="Calibri"/>
        <family val="2"/>
        <scheme val="minor"/>
      </rPr>
      <t xml:space="preserve"> 159/2018</t>
    </r>
  </si>
  <si>
    <t>PRESTAÇÃO DE CONTAS MARÇO/2019</t>
  </si>
  <si>
    <t>ITENS DE DESPESAS - MARÇO/2019</t>
  </si>
  <si>
    <t>R$ VALORES</t>
  </si>
  <si>
    <t>DATA  PGT</t>
  </si>
  <si>
    <t>OPERAÇÃO</t>
  </si>
  <si>
    <t>DETALHES</t>
  </si>
  <si>
    <t>1. Pessoal</t>
  </si>
  <si>
    <t>1.1. Salários (CLT)</t>
  </si>
  <si>
    <t>FOLHA FEVEREIRO</t>
  </si>
  <si>
    <t>TED</t>
  </si>
  <si>
    <t>FOLHA</t>
  </si>
  <si>
    <t>FGTS ROSILENE ALVES</t>
  </si>
  <si>
    <t>GUIA</t>
  </si>
  <si>
    <t>RESCISÃO ROSILENE SALES DA SILVA</t>
  </si>
  <si>
    <t>ROSILENE SALES DA SILVA</t>
  </si>
  <si>
    <t>1.2. Outras Formas de Contratação</t>
  </si>
  <si>
    <t>PRO-SAÚDE SERVIÇOS MÉDICOS</t>
  </si>
  <si>
    <t>NFSE 045</t>
  </si>
  <si>
    <t>BRUNA MOREIRA MEDRADO ME</t>
  </si>
  <si>
    <t>TRANSF</t>
  </si>
  <si>
    <t>NFSE 011</t>
  </si>
  <si>
    <t>NFSE 13</t>
  </si>
  <si>
    <t>RENATO MEDRADO NETO - ME</t>
  </si>
  <si>
    <t>NFSE 025</t>
  </si>
  <si>
    <t>MARTINS COELHO &amp; SILVEIRA LTDA</t>
  </si>
  <si>
    <t>NFSE 096</t>
  </si>
  <si>
    <t xml:space="preserve">D.C. NORONHA LUZ </t>
  </si>
  <si>
    <t>NFSE 006</t>
  </si>
  <si>
    <t>RODRIGUES E FELIX  LTDA ME</t>
  </si>
  <si>
    <t>NFSE 034</t>
  </si>
  <si>
    <t>FABIO HENRIQUE BARBOSA</t>
  </si>
  <si>
    <t>ANDRADE VILELA &amp; SANTOS VILELA LTDA</t>
  </si>
  <si>
    <t>NFSE 030</t>
  </si>
  <si>
    <t>ADM SERVIÇOS E CONSULTORIA LTDA</t>
  </si>
  <si>
    <t>NFSE 008</t>
  </si>
  <si>
    <t>1.3. Encargos/Benefícios</t>
  </si>
  <si>
    <t>FGTS REF 2/2019</t>
  </si>
  <si>
    <t>GUIA DE ARREC</t>
  </si>
  <si>
    <t xml:space="preserve">GPS S FOLHA HMAA  </t>
  </si>
  <si>
    <t>IRRF S FL PGTO</t>
  </si>
  <si>
    <t xml:space="preserve">IRRF </t>
  </si>
  <si>
    <t>PIS S FOLHA PGTO</t>
  </si>
  <si>
    <t>PIS</t>
  </si>
  <si>
    <t>2. Mat/Med</t>
  </si>
  <si>
    <t>2.1. Medicamentos</t>
  </si>
  <si>
    <t>ASTHAMED COM PROD EQUIP HOSP EIRELI EPP</t>
  </si>
  <si>
    <t>BOLETO</t>
  </si>
  <si>
    <t>NF 24118</t>
  </si>
  <si>
    <t>SUPERMEDICA DIST</t>
  </si>
  <si>
    <t>NF 51415</t>
  </si>
  <si>
    <t>MARTINS DIST LOGISTICA EIRELI</t>
  </si>
  <si>
    <t>NF 66029</t>
  </si>
  <si>
    <t>NF 24192</t>
  </si>
  <si>
    <t>NF 50859</t>
  </si>
  <si>
    <t>2.2. Materais Hospitalares</t>
  </si>
  <si>
    <t>TELEVIDA CENTRO ESPECIALIZADO DE TELEDIAFNOSTICO</t>
  </si>
  <si>
    <t>NFSE 70117</t>
  </si>
  <si>
    <t>2.3 Gases Medicinais</t>
  </si>
  <si>
    <t>MERCADO DOS PARAFUSOS SMA LTDA</t>
  </si>
  <si>
    <t>NF 168</t>
  </si>
  <si>
    <t>3. Materais Diversos</t>
  </si>
  <si>
    <t>3.1. Materiais de Higienização</t>
  </si>
  <si>
    <t>MAGNO RIBEIRO DA SILVA</t>
  </si>
  <si>
    <t>NF 006</t>
  </si>
  <si>
    <t>3.2. Materiais / Gêneros Alimentícios</t>
  </si>
  <si>
    <t xml:space="preserve">ALBAN INDUSTRIA E COM DE EMBALAGENS </t>
  </si>
  <si>
    <t>NF 121688</t>
  </si>
  <si>
    <t>NF 121723</t>
  </si>
  <si>
    <t>MARIA ODETE FARIA AZEVEDO ME</t>
  </si>
  <si>
    <t>NF 044</t>
  </si>
  <si>
    <t>ROGERIO DOS SANTOS ROQUE ME</t>
  </si>
  <si>
    <t>NF 500</t>
  </si>
  <si>
    <t>NF 499</t>
  </si>
  <si>
    <t>NF 004</t>
  </si>
  <si>
    <t>NF 005</t>
  </si>
  <si>
    <t>VANDEIR ALVES NOGUEIRA ME</t>
  </si>
  <si>
    <t>NF 220</t>
  </si>
  <si>
    <t>NF 003</t>
  </si>
  <si>
    <t xml:space="preserve">MARIA ODETE F FARIA AZEVEDO - ME </t>
  </si>
  <si>
    <t>NF 045</t>
  </si>
  <si>
    <t>3.3. Material Expediente</t>
  </si>
  <si>
    <t xml:space="preserve">ANA CRISTINA FRANCISCA </t>
  </si>
  <si>
    <t>NFSE 028</t>
  </si>
  <si>
    <t>NF 267</t>
  </si>
  <si>
    <t>MANOEL ALVES DA CRUZ</t>
  </si>
  <si>
    <t>NF 51</t>
  </si>
  <si>
    <t>3.4. Material Divulgação</t>
  </si>
  <si>
    <t>NFSE 50</t>
  </si>
  <si>
    <t>CAD IMPRESSOES GRAFICAS LTDA ME</t>
  </si>
  <si>
    <t>NFSE 9923</t>
  </si>
  <si>
    <t>NFSE 10089</t>
  </si>
  <si>
    <t>GRAFICA MARQUES LTDA</t>
  </si>
  <si>
    <t>NF 6387</t>
  </si>
  <si>
    <t>NF 6374</t>
  </si>
  <si>
    <t>MOISES VENTURA PACHECO ME</t>
  </si>
  <si>
    <t>NFSE 157</t>
  </si>
  <si>
    <t>3.5. Material Permanente</t>
  </si>
  <si>
    <t>CASA DE TECIDOS E ECONOMICOS LTDA</t>
  </si>
  <si>
    <t>NF 2374</t>
  </si>
  <si>
    <t>3.6. Combustível</t>
  </si>
  <si>
    <t>COMERCIAL DE DERIVADOS DE PETROLEO JOTTAS</t>
  </si>
  <si>
    <t>NF 21212</t>
  </si>
  <si>
    <t>COMERCIAL DE DERIVADOS DE PETROLEO JOTAS - PONTEIO</t>
  </si>
  <si>
    <t>NF 6320</t>
  </si>
  <si>
    <t>NF 21422</t>
  </si>
  <si>
    <t>NF 6368</t>
  </si>
  <si>
    <t>3.7. GLP</t>
  </si>
  <si>
    <t>ELIZANGELA C T FARIA MARTINS</t>
  </si>
  <si>
    <t>NF 2067</t>
  </si>
  <si>
    <t>T E J COM DE GAS E REP LTDA - JOTA GAS</t>
  </si>
  <si>
    <t>NF 1826</t>
  </si>
  <si>
    <t>3.8. Material de Lavanderia</t>
  </si>
  <si>
    <t>4. Manutenção</t>
  </si>
  <si>
    <t>4.1. Materiais de Manutenção</t>
  </si>
  <si>
    <t>JOSE PEREIRA DA SILVA EIRELE ME</t>
  </si>
  <si>
    <t>NF 195</t>
  </si>
  <si>
    <t>RIBEIRO NASCIMENTO &amp; COSTA LTDA</t>
  </si>
  <si>
    <t>NF 7324</t>
  </si>
  <si>
    <t>JEMIMA KAROLINE ANTUNES</t>
  </si>
  <si>
    <t>NFSE 244</t>
  </si>
  <si>
    <t>4.2. Serviços de Manutenção</t>
  </si>
  <si>
    <t>CAM CONSTRUTORA EIRELI EPP</t>
  </si>
  <si>
    <t>NFSE 58</t>
  </si>
  <si>
    <t>CENTROPLAN ENGENHARIA</t>
  </si>
  <si>
    <t>NFSE 49</t>
  </si>
  <si>
    <t>SOCRAM MAQUINAS APARELHOS E EQUIPAMENTOS</t>
  </si>
  <si>
    <t>NFSE 825</t>
  </si>
  <si>
    <t>NFSE 98</t>
  </si>
  <si>
    <t>J.O.P. DO NASCIMENTO CENTRO AUTOMOTIVA</t>
  </si>
  <si>
    <t>NFSE 129</t>
  </si>
  <si>
    <t>ARLINDO ANTONIO DE OLIVEIRA JUNIOR</t>
  </si>
  <si>
    <t>NFSE 266</t>
  </si>
  <si>
    <t>5. Seguros / Impostos / Taxas</t>
  </si>
  <si>
    <t>5.1. Seguros (Imóvel e Automóvel)</t>
  </si>
  <si>
    <t>5.2. Taxas e Serviços de Cartório</t>
  </si>
  <si>
    <t>5.3. Taxas Impostos</t>
  </si>
  <si>
    <t>DUAM REF MES 02/2019 ISSQ/SM</t>
  </si>
  <si>
    <t>DUAM</t>
  </si>
  <si>
    <t>DUAM REF MES  ISSQ/SM</t>
  </si>
  <si>
    <t>DUAM REF MÊS  ISSQ/SM</t>
  </si>
  <si>
    <t>DARF CSFR NFSE 01/2019</t>
  </si>
  <si>
    <t>DARF</t>
  </si>
  <si>
    <t>DARF CSFR NFSE 02/2019</t>
  </si>
  <si>
    <t>DARF S NF 52 CAM</t>
  </si>
  <si>
    <t>DARF IR S NFSE 01/2019</t>
  </si>
  <si>
    <t>DARF IR S NFSE 02/2019</t>
  </si>
  <si>
    <t>DARF IR S NFSE 45 01/19 DR FABIO</t>
  </si>
  <si>
    <t>5.4. Taxas Bancárias</t>
  </si>
  <si>
    <t>BANCO DO BRASIL DOC/TED ELETRÔNICO</t>
  </si>
  <si>
    <t>TARIFA</t>
  </si>
  <si>
    <t>TARIFA PACOTES SERVIÇOS</t>
  </si>
  <si>
    <t>6. Telefonia</t>
  </si>
  <si>
    <t>TELEFONE FIXO OI</t>
  </si>
  <si>
    <t>FATURAS</t>
  </si>
  <si>
    <t>7. Água</t>
  </si>
  <si>
    <t>8. Energia Elétrica</t>
  </si>
  <si>
    <t xml:space="preserve">ENEL </t>
  </si>
  <si>
    <t>FATURA</t>
  </si>
  <si>
    <t>CONCESSIONARIA</t>
  </si>
  <si>
    <t>9. Prestação de Serviços Terceiros</t>
  </si>
  <si>
    <t>DOUGLAS HENRIQUE DE CARVALHO</t>
  </si>
  <si>
    <t>NFSE 22</t>
  </si>
  <si>
    <t>MARLENE JOSE SILVA</t>
  </si>
  <si>
    <t>NFSE 145</t>
  </si>
  <si>
    <t>ALLEN DANIEL SOUZA HOLANDA</t>
  </si>
  <si>
    <t>NFSE 4</t>
  </si>
  <si>
    <t>F T MENDES E CIA LTDA</t>
  </si>
  <si>
    <t>NFSE 10</t>
  </si>
  <si>
    <t>PRO ATIVA CURSOS E RECURSOS HUMANO</t>
  </si>
  <si>
    <t>ORBIS GESTAO DE TECNOLOGIA EM SAUDDE EIRELLI</t>
  </si>
  <si>
    <t>NFSE 1023</t>
  </si>
  <si>
    <t>10. Informática</t>
  </si>
  <si>
    <t>ISAAC JOSE URZEDO</t>
  </si>
  <si>
    <t>NFSE 72</t>
  </si>
  <si>
    <t xml:space="preserve">A CASA DO NOBREAK </t>
  </si>
  <si>
    <t>NFSE 5226 1/2</t>
  </si>
  <si>
    <t>SD NET SANNET</t>
  </si>
  <si>
    <t>NFSE 6997</t>
  </si>
  <si>
    <t>11. TOTAL GLOBAL</t>
  </si>
  <si>
    <t>TOTAL DO REPASSE</t>
  </si>
  <si>
    <t>3ª PARC REF FEV2019 (5º REPASSE)</t>
  </si>
  <si>
    <t>TED - 104 0794 11433328000118 FMS SMA</t>
  </si>
  <si>
    <t>4ª PARC REF FEV2019 (5º REPASSE)</t>
  </si>
  <si>
    <t>5ª PARC REF FEV2019 (5º REPASSE)</t>
  </si>
  <si>
    <t>6ª PARC REF FEV2019 (5º REPASSE)</t>
  </si>
  <si>
    <t>1ª PARC REF MAR2019 (6º REPASSE)</t>
  </si>
  <si>
    <t>2ª PARC REF MAR2019 (6º REPASSE)</t>
  </si>
  <si>
    <t>12. SALDO MÊS ANTERIOR</t>
  </si>
  <si>
    <t>SALDO CONTA DIA 28/02/19</t>
  </si>
  <si>
    <t>SALDO</t>
  </si>
  <si>
    <t>SALDO CONTA MÊS ANTERIOR</t>
  </si>
  <si>
    <t>SALDO EM CONTA</t>
  </si>
  <si>
    <t>GOIÂNIA (GO),  31 MARÇO DE 2019</t>
  </si>
  <si>
    <t>Ronnie Márcio Cabral</t>
  </si>
  <si>
    <t>Superintendente Executivo</t>
  </si>
  <si>
    <t>Instituto Alcance Gestão em Saude - IAGS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</si>
</sst>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C00000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596B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16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 wrapText="1"/>
    </xf>
    <xf numFmtId="4" fontId="1" fillId="4" borderId="10" xfId="0" applyNumberFormat="1" applyFont="1" applyFill="1" applyBorder="1" applyAlignment="1">
      <alignment horizontal="right" vertical="top"/>
    </xf>
    <xf numFmtId="164" fontId="1" fillId="4" borderId="10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4" borderId="11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/>
    </xf>
    <xf numFmtId="4" fontId="1" fillId="4" borderId="10" xfId="0" applyNumberFormat="1" applyFont="1" applyFill="1" applyBorder="1" applyAlignment="1" applyProtection="1">
      <alignment horizontal="right" vertical="top"/>
      <protection locked="0"/>
    </xf>
    <xf numFmtId="164" fontId="1" fillId="4" borderId="10" xfId="0" applyNumberFormat="1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14" fontId="1" fillId="4" borderId="10" xfId="0" applyNumberFormat="1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0" borderId="11" xfId="0" applyFont="1" applyBorder="1" applyAlignment="1">
      <alignment horizontal="left" vertical="top"/>
    </xf>
    <xf numFmtId="0" fontId="1" fillId="4" borderId="9" xfId="0" applyFont="1" applyFill="1" applyBorder="1" applyAlignment="1">
      <alignment vertical="top"/>
    </xf>
    <xf numFmtId="4" fontId="1" fillId="0" borderId="10" xfId="0" applyNumberFormat="1" applyFont="1" applyBorder="1" applyAlignment="1">
      <alignment horizontal="right" vertical="top"/>
    </xf>
    <xf numFmtId="164" fontId="1" fillId="0" borderId="10" xfId="0" applyNumberFormat="1" applyFont="1" applyBorder="1" applyAlignment="1">
      <alignment horizontal="center" vertical="top"/>
    </xf>
    <xf numFmtId="14" fontId="1" fillId="0" borderId="10" xfId="0" applyNumberFormat="1" applyFont="1" applyBorder="1" applyAlignment="1">
      <alignment horizontal="left" vertical="top"/>
    </xf>
    <xf numFmtId="0" fontId="3" fillId="0" borderId="9" xfId="0" applyFont="1" applyBorder="1" applyAlignment="1">
      <alignment vertical="top"/>
    </xf>
    <xf numFmtId="164" fontId="1" fillId="4" borderId="10" xfId="0" applyNumberFormat="1" applyFont="1" applyFill="1" applyBorder="1" applyAlignment="1">
      <alignment horizontal="left" vertical="top"/>
    </xf>
    <xf numFmtId="0" fontId="1" fillId="4" borderId="11" xfId="0" applyFont="1" applyFill="1" applyBorder="1" applyAlignment="1">
      <alignment vertical="top"/>
    </xf>
    <xf numFmtId="0" fontId="1" fillId="0" borderId="9" xfId="0" applyFont="1" applyBorder="1"/>
    <xf numFmtId="164" fontId="1" fillId="0" borderId="10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16" fontId="1" fillId="4" borderId="11" xfId="0" applyNumberFormat="1" applyFont="1" applyFill="1" applyBorder="1" applyAlignment="1">
      <alignment horizontal="left" vertical="top"/>
    </xf>
    <xf numFmtId="4" fontId="1" fillId="0" borderId="0" xfId="0" applyNumberFormat="1" applyFont="1" applyAlignment="1">
      <alignment horizontal="right" vertical="top"/>
    </xf>
    <xf numFmtId="0" fontId="4" fillId="0" borderId="11" xfId="0" applyFont="1" applyBorder="1" applyAlignment="1">
      <alignment horizontal="left" vertical="top"/>
    </xf>
    <xf numFmtId="0" fontId="4" fillId="0" borderId="0" xfId="0" applyFont="1" applyAlignment="1">
      <alignment vertical="top"/>
    </xf>
    <xf numFmtId="0" fontId="4" fillId="4" borderId="11" xfId="0" applyFont="1" applyFill="1" applyBorder="1" applyAlignment="1">
      <alignment horizontal="left" vertical="top" wrapText="1"/>
    </xf>
    <xf numFmtId="0" fontId="1" fillId="4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1" fillId="5" borderId="9" xfId="0" applyFont="1" applyFill="1" applyBorder="1" applyAlignment="1">
      <alignment horizontal="left" vertical="top" wrapText="1"/>
    </xf>
    <xf numFmtId="4" fontId="1" fillId="5" borderId="10" xfId="0" applyNumberFormat="1" applyFont="1" applyFill="1" applyBorder="1" applyAlignment="1">
      <alignment horizontal="right" vertical="top"/>
    </xf>
    <xf numFmtId="164" fontId="1" fillId="5" borderId="10" xfId="0" applyNumberFormat="1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4" fontId="1" fillId="4" borderId="0" xfId="0" applyNumberFormat="1" applyFont="1" applyFill="1" applyAlignment="1">
      <alignment horizontal="right" vertical="top"/>
    </xf>
    <xf numFmtId="164" fontId="1" fillId="4" borderId="0" xfId="0" applyNumberFormat="1" applyFont="1" applyFill="1" applyAlignment="1">
      <alignment horizontal="center" vertical="top" wrapText="1"/>
    </xf>
    <xf numFmtId="0" fontId="1" fillId="4" borderId="0" xfId="0" applyFont="1" applyFill="1" applyAlignment="1">
      <alignment horizontal="left" vertical="top" wrapText="1"/>
    </xf>
    <xf numFmtId="0" fontId="1" fillId="4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164" fontId="1" fillId="0" borderId="0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 wrapText="1"/>
    </xf>
    <xf numFmtId="4" fontId="1" fillId="4" borderId="0" xfId="0" applyNumberFormat="1" applyFont="1" applyFill="1" applyBorder="1" applyAlignment="1">
      <alignment horizontal="right" vertical="top"/>
    </xf>
    <xf numFmtId="164" fontId="1" fillId="4" borderId="0" xfId="0" applyNumberFormat="1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/>
    </xf>
    <xf numFmtId="4" fontId="2" fillId="2" borderId="10" xfId="0" applyNumberFormat="1" applyFont="1" applyFill="1" applyBorder="1" applyAlignment="1">
      <alignment horizontal="right" vertical="top"/>
    </xf>
    <xf numFmtId="0" fontId="2" fillId="2" borderId="10" xfId="0" applyFont="1" applyFill="1" applyBorder="1" applyAlignment="1">
      <alignment horizontal="left" vertical="top"/>
    </xf>
    <xf numFmtId="4" fontId="1" fillId="3" borderId="10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 wrapText="1"/>
    </xf>
    <xf numFmtId="164" fontId="1" fillId="3" borderId="10" xfId="0" applyNumberFormat="1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left" vertical="top" wrapText="1"/>
    </xf>
    <xf numFmtId="164" fontId="2" fillId="2" borderId="10" xfId="0" applyNumberFormat="1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left" vertical="top" wrapText="1"/>
    </xf>
    <xf numFmtId="4" fontId="2" fillId="4" borderId="10" xfId="0" applyNumberFormat="1" applyFont="1" applyFill="1" applyBorder="1" applyAlignment="1">
      <alignment horizontal="right" vertical="top"/>
    </xf>
    <xf numFmtId="164" fontId="2" fillId="4" borderId="10" xfId="0" applyNumberFormat="1" applyFont="1" applyFill="1" applyBorder="1" applyAlignment="1">
      <alignment horizontal="center" vertical="top" wrapText="1"/>
    </xf>
    <xf numFmtId="4" fontId="1" fillId="5" borderId="10" xfId="0" applyNumberFormat="1" applyFont="1" applyFill="1" applyBorder="1" applyAlignment="1">
      <alignment vertical="top"/>
    </xf>
    <xf numFmtId="0" fontId="4" fillId="5" borderId="10" xfId="0" applyFont="1" applyFill="1" applyBorder="1" applyAlignment="1">
      <alignment horizontal="left" vertical="top" wrapText="1"/>
    </xf>
    <xf numFmtId="4" fontId="4" fillId="5" borderId="10" xfId="0" applyNumberFormat="1" applyFont="1" applyFill="1" applyBorder="1" applyAlignment="1">
      <alignment vertical="top"/>
    </xf>
    <xf numFmtId="164" fontId="4" fillId="5" borderId="10" xfId="0" applyNumberFormat="1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/>
    </xf>
    <xf numFmtId="4" fontId="2" fillId="2" borderId="13" xfId="0" applyNumberFormat="1" applyFont="1" applyFill="1" applyBorder="1" applyAlignment="1" applyProtection="1">
      <alignment horizontal="center" vertical="top"/>
      <protection locked="0"/>
    </xf>
    <xf numFmtId="164" fontId="2" fillId="2" borderId="13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1" fillId="3" borderId="9" xfId="0" applyFont="1" applyFill="1" applyBorder="1" applyAlignment="1">
      <alignment vertical="top"/>
    </xf>
    <xf numFmtId="0" fontId="1" fillId="3" borderId="11" xfId="0" applyFont="1" applyFill="1" applyBorder="1" applyAlignment="1">
      <alignment horizontal="left" vertical="top"/>
    </xf>
    <xf numFmtId="17" fontId="1" fillId="4" borderId="11" xfId="0" applyNumberFormat="1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1" fillId="0" borderId="11" xfId="0" applyFont="1" applyBorder="1" applyAlignment="1">
      <alignment vertical="top"/>
    </xf>
    <xf numFmtId="0" fontId="2" fillId="4" borderId="9" xfId="0" applyFont="1" applyFill="1" applyBorder="1" applyAlignment="1">
      <alignment horizontal="left" vertical="top" wrapText="1"/>
    </xf>
    <xf numFmtId="0" fontId="2" fillId="4" borderId="11" xfId="0" applyFont="1" applyFill="1" applyBorder="1" applyAlignment="1">
      <alignment horizontal="left" vertical="top" wrapText="1"/>
    </xf>
    <xf numFmtId="0" fontId="4" fillId="5" borderId="11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4" fontId="2" fillId="2" borderId="16" xfId="0" applyNumberFormat="1" applyFont="1" applyFill="1" applyBorder="1" applyAlignment="1">
      <alignment horizontal="right" vertical="top"/>
    </xf>
    <xf numFmtId="164" fontId="1" fillId="2" borderId="16" xfId="0" applyNumberFormat="1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&#243;pia%20de%20PRESTA&#199;&#195;O%20DE%20CONTAS_HMAA%202019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lha1"/>
      <sheetName val="OUT 2018"/>
      <sheetName val="NOV 2018"/>
      <sheetName val="DEZ 2018"/>
      <sheetName val="JAN 2019"/>
      <sheetName val="FEV 2019"/>
      <sheetName val="MAR 2019"/>
      <sheetName val="ABR 2019"/>
      <sheetName val="MAI 2019"/>
      <sheetName val="JUN 2019"/>
      <sheetName val="JUL 2019"/>
      <sheetName val="AGO 2019"/>
      <sheetName val="SET 2019"/>
      <sheetName val="OUT 2019"/>
      <sheetName val="NOV 2019"/>
      <sheetName val="DEZ 2019"/>
      <sheetName val="Rel_NF_PAGAS"/>
      <sheetName val="Rel_NF_pagasNOV"/>
      <sheetName val="Planilha2"/>
    </sheetNames>
    <sheetDataSet>
      <sheetData sheetId="0"/>
      <sheetData sheetId="1"/>
      <sheetData sheetId="2"/>
      <sheetData sheetId="3"/>
      <sheetData sheetId="4"/>
      <sheetData sheetId="5">
        <row r="125">
          <cell r="B125">
            <v>180368.96999999997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3AC9C-33FB-42AA-B0C4-BDE5840B7AEF}">
  <dimension ref="B1:G157"/>
  <sheetViews>
    <sheetView tabSelected="1" topLeftCell="A13" zoomScaleNormal="100" workbookViewId="0">
      <selection activeCell="J13" sqref="J13"/>
    </sheetView>
  </sheetViews>
  <sheetFormatPr defaultColWidth="8.6640625" defaultRowHeight="13.8" x14ac:dyDescent="0.3"/>
  <cols>
    <col min="1" max="1" width="1.44140625" style="1" customWidth="1"/>
    <col min="2" max="2" width="40.6640625" style="1" bestFit="1" customWidth="1"/>
    <col min="3" max="3" width="13.6640625" style="39" bestFit="1" customWidth="1"/>
    <col min="4" max="4" width="13" style="3" customWidth="1"/>
    <col min="5" max="5" width="15.6640625" style="4" customWidth="1"/>
    <col min="6" max="6" width="36.21875" style="1" customWidth="1"/>
    <col min="7" max="7" width="0.44140625" style="1" hidden="1" customWidth="1"/>
    <col min="8" max="16384" width="8.6640625" style="1"/>
  </cols>
  <sheetData>
    <row r="1" spans="2:6" ht="13.95" customHeight="1" x14ac:dyDescent="0.3">
      <c r="B1" s="5" t="s">
        <v>0</v>
      </c>
      <c r="C1" s="6"/>
      <c r="D1" s="7"/>
      <c r="E1" s="8"/>
      <c r="F1" s="9"/>
    </row>
    <row r="2" spans="2:6" ht="13.95" customHeight="1" x14ac:dyDescent="0.3">
      <c r="B2" s="10" t="s">
        <v>1</v>
      </c>
      <c r="C2" s="2"/>
      <c r="F2" s="11"/>
    </row>
    <row r="3" spans="2:6" ht="13.95" customHeight="1" x14ac:dyDescent="0.3">
      <c r="B3" s="10"/>
      <c r="C3" s="2"/>
      <c r="F3" s="11"/>
    </row>
    <row r="4" spans="2:6" ht="13.95" customHeight="1" x14ac:dyDescent="0.3">
      <c r="B4" s="12" t="s">
        <v>2</v>
      </c>
      <c r="C4" s="13"/>
      <c r="D4" s="13"/>
      <c r="E4" s="13"/>
      <c r="F4" s="14"/>
    </row>
    <row r="5" spans="2:6" ht="13.95" customHeight="1" thickBot="1" x14ac:dyDescent="0.35">
      <c r="B5" s="10"/>
      <c r="C5" s="64"/>
      <c r="D5" s="65"/>
      <c r="E5" s="66"/>
      <c r="F5" s="11"/>
    </row>
    <row r="6" spans="2:6" ht="13.95" customHeight="1" x14ac:dyDescent="0.3">
      <c r="B6" s="88" t="s">
        <v>3</v>
      </c>
      <c r="C6" s="89" t="s">
        <v>4</v>
      </c>
      <c r="D6" s="90" t="s">
        <v>5</v>
      </c>
      <c r="E6" s="91" t="s">
        <v>6</v>
      </c>
      <c r="F6" s="92" t="s">
        <v>7</v>
      </c>
    </row>
    <row r="7" spans="2:6" ht="13.95" customHeight="1" x14ac:dyDescent="0.3">
      <c r="B7" s="93" t="s">
        <v>8</v>
      </c>
      <c r="C7" s="72">
        <f>SUM(C8,C13,C25)</f>
        <v>252179.18000000002</v>
      </c>
      <c r="D7" s="71"/>
      <c r="E7" s="73"/>
      <c r="F7" s="94"/>
    </row>
    <row r="8" spans="2:6" ht="13.95" customHeight="1" x14ac:dyDescent="0.3">
      <c r="B8" s="95" t="s">
        <v>9</v>
      </c>
      <c r="C8" s="74">
        <f>SUM(C9:C12)</f>
        <v>74440.700000000012</v>
      </c>
      <c r="D8" s="75"/>
      <c r="E8" s="76"/>
      <c r="F8" s="96"/>
    </row>
    <row r="9" spans="2:6" ht="13.95" customHeight="1" x14ac:dyDescent="0.3">
      <c r="B9" s="15" t="s">
        <v>10</v>
      </c>
      <c r="C9" s="16">
        <v>71805.97</v>
      </c>
      <c r="D9" s="17">
        <v>43538</v>
      </c>
      <c r="E9" s="18" t="s">
        <v>11</v>
      </c>
      <c r="F9" s="19" t="s">
        <v>12</v>
      </c>
    </row>
    <row r="10" spans="2:6" ht="13.95" customHeight="1" x14ac:dyDescent="0.3">
      <c r="B10" s="15" t="s">
        <v>13</v>
      </c>
      <c r="C10" s="16">
        <v>779.41</v>
      </c>
      <c r="D10" s="17">
        <v>43535</v>
      </c>
      <c r="E10" s="18" t="s">
        <v>14</v>
      </c>
      <c r="F10" s="19"/>
    </row>
    <row r="11" spans="2:6" ht="13.95" customHeight="1" x14ac:dyDescent="0.3">
      <c r="B11" s="15" t="s">
        <v>15</v>
      </c>
      <c r="C11" s="16">
        <v>1855.32</v>
      </c>
      <c r="D11" s="17">
        <v>43535</v>
      </c>
      <c r="E11" s="18" t="s">
        <v>11</v>
      </c>
      <c r="F11" s="19" t="s">
        <v>16</v>
      </c>
    </row>
    <row r="12" spans="2:6" ht="13.95" customHeight="1" x14ac:dyDescent="0.3">
      <c r="B12" s="15"/>
      <c r="C12" s="16"/>
      <c r="D12" s="17"/>
      <c r="E12" s="18"/>
      <c r="F12" s="97"/>
    </row>
    <row r="13" spans="2:6" ht="13.95" customHeight="1" x14ac:dyDescent="0.3">
      <c r="B13" s="98" t="s">
        <v>17</v>
      </c>
      <c r="C13" s="74">
        <f>SUM(C14:C24)</f>
        <v>137737.01</v>
      </c>
      <c r="D13" s="78"/>
      <c r="E13" s="77"/>
      <c r="F13" s="99"/>
    </row>
    <row r="14" spans="2:6" ht="13.95" customHeight="1" x14ac:dyDescent="0.3">
      <c r="B14" s="20" t="s">
        <v>18</v>
      </c>
      <c r="C14" s="21">
        <v>35475.300000000003</v>
      </c>
      <c r="D14" s="22">
        <v>43542</v>
      </c>
      <c r="E14" s="23" t="s">
        <v>11</v>
      </c>
      <c r="F14" s="24" t="s">
        <v>19</v>
      </c>
    </row>
    <row r="15" spans="2:6" ht="13.95" customHeight="1" x14ac:dyDescent="0.3">
      <c r="B15" s="28" t="s">
        <v>20</v>
      </c>
      <c r="C15" s="16">
        <v>13627.5</v>
      </c>
      <c r="D15" s="22">
        <v>43539</v>
      </c>
      <c r="E15" s="25" t="s">
        <v>21</v>
      </c>
      <c r="F15" s="24" t="s">
        <v>22</v>
      </c>
    </row>
    <row r="16" spans="2:6" ht="13.95" customHeight="1" x14ac:dyDescent="0.3">
      <c r="B16" s="28" t="s">
        <v>20</v>
      </c>
      <c r="C16" s="16">
        <v>4088.25</v>
      </c>
      <c r="D16" s="22">
        <v>43539</v>
      </c>
      <c r="E16" s="25" t="s">
        <v>21</v>
      </c>
      <c r="F16" s="27" t="s">
        <v>23</v>
      </c>
    </row>
    <row r="17" spans="2:6" ht="13.95" customHeight="1" x14ac:dyDescent="0.3">
      <c r="B17" s="28" t="s">
        <v>24</v>
      </c>
      <c r="C17" s="16">
        <v>12575.9</v>
      </c>
      <c r="D17" s="22">
        <v>43539</v>
      </c>
      <c r="E17" s="25" t="s">
        <v>11</v>
      </c>
      <c r="F17" s="24" t="s">
        <v>25</v>
      </c>
    </row>
    <row r="18" spans="2:6" ht="13.95" customHeight="1" x14ac:dyDescent="0.3">
      <c r="B18" s="20" t="s">
        <v>26</v>
      </c>
      <c r="C18" s="21">
        <v>1877</v>
      </c>
      <c r="D18" s="22">
        <v>43539</v>
      </c>
      <c r="E18" s="23" t="s">
        <v>21</v>
      </c>
      <c r="F18" s="24" t="s">
        <v>27</v>
      </c>
    </row>
    <row r="19" spans="2:6" ht="13.95" customHeight="1" x14ac:dyDescent="0.3">
      <c r="B19" s="20" t="s">
        <v>28</v>
      </c>
      <c r="C19" s="21">
        <v>3074.9</v>
      </c>
      <c r="D19" s="22">
        <v>43539</v>
      </c>
      <c r="E19" s="23" t="s">
        <v>21</v>
      </c>
      <c r="F19" s="24" t="s">
        <v>29</v>
      </c>
    </row>
    <row r="20" spans="2:6" ht="13.95" customHeight="1" x14ac:dyDescent="0.3">
      <c r="B20" s="20" t="s">
        <v>30</v>
      </c>
      <c r="C20" s="21">
        <v>6541.2</v>
      </c>
      <c r="D20" s="22">
        <v>43539</v>
      </c>
      <c r="E20" s="23" t="s">
        <v>11</v>
      </c>
      <c r="F20" s="24" t="s">
        <v>31</v>
      </c>
    </row>
    <row r="21" spans="2:6" ht="13.95" customHeight="1" x14ac:dyDescent="0.3">
      <c r="B21" s="20" t="s">
        <v>32</v>
      </c>
      <c r="C21" s="21">
        <v>1877</v>
      </c>
      <c r="D21" s="22">
        <v>43535</v>
      </c>
      <c r="E21" s="23" t="s">
        <v>11</v>
      </c>
      <c r="F21" s="24" t="s">
        <v>19</v>
      </c>
    </row>
    <row r="22" spans="2:6" ht="13.95" customHeight="1" x14ac:dyDescent="0.3">
      <c r="B22" s="20" t="s">
        <v>33</v>
      </c>
      <c r="C22" s="21">
        <v>3912.8</v>
      </c>
      <c r="D22" s="22">
        <v>43535</v>
      </c>
      <c r="E22" s="23" t="s">
        <v>11</v>
      </c>
      <c r="F22" s="24" t="s">
        <v>34</v>
      </c>
    </row>
    <row r="23" spans="2:6" ht="13.95" customHeight="1" x14ac:dyDescent="0.3">
      <c r="B23" s="20" t="s">
        <v>33</v>
      </c>
      <c r="C23" s="21">
        <v>5087.16</v>
      </c>
      <c r="D23" s="22">
        <v>43546</v>
      </c>
      <c r="E23" s="23" t="s">
        <v>11</v>
      </c>
      <c r="F23" s="24" t="s">
        <v>31</v>
      </c>
    </row>
    <row r="24" spans="2:6" ht="13.95" customHeight="1" x14ac:dyDescent="0.3">
      <c r="B24" s="20" t="s">
        <v>35</v>
      </c>
      <c r="C24" s="21">
        <v>49600</v>
      </c>
      <c r="D24" s="22">
        <v>43535</v>
      </c>
      <c r="E24" s="23" t="s">
        <v>11</v>
      </c>
      <c r="F24" s="24" t="s">
        <v>36</v>
      </c>
    </row>
    <row r="25" spans="2:6" ht="13.95" customHeight="1" x14ac:dyDescent="0.3">
      <c r="B25" s="98" t="s">
        <v>37</v>
      </c>
      <c r="C25" s="74">
        <f>SUM(C26:C30)</f>
        <v>40001.469999999994</v>
      </c>
      <c r="D25" s="78"/>
      <c r="E25" s="77"/>
      <c r="F25" s="99"/>
    </row>
    <row r="26" spans="2:6" ht="13.95" customHeight="1" x14ac:dyDescent="0.3">
      <c r="B26" s="15" t="s">
        <v>38</v>
      </c>
      <c r="C26" s="16">
        <v>6919.79</v>
      </c>
      <c r="D26" s="17">
        <v>43544</v>
      </c>
      <c r="E26" s="18" t="s">
        <v>39</v>
      </c>
      <c r="F26" s="19"/>
    </row>
    <row r="27" spans="2:6" ht="13.95" customHeight="1" x14ac:dyDescent="0.3">
      <c r="B27" s="15" t="s">
        <v>40</v>
      </c>
      <c r="C27" s="16">
        <v>29962.01</v>
      </c>
      <c r="D27" s="17">
        <v>43544</v>
      </c>
      <c r="E27" s="18" t="s">
        <v>39</v>
      </c>
      <c r="F27" s="19"/>
    </row>
    <row r="28" spans="2:6" ht="13.95" customHeight="1" x14ac:dyDescent="0.3">
      <c r="B28" s="15" t="s">
        <v>41</v>
      </c>
      <c r="C28" s="16">
        <v>2299.79</v>
      </c>
      <c r="D28" s="17">
        <v>43544</v>
      </c>
      <c r="E28" s="18" t="s">
        <v>42</v>
      </c>
      <c r="F28" s="19"/>
    </row>
    <row r="29" spans="2:6" ht="13.95" customHeight="1" x14ac:dyDescent="0.3">
      <c r="B29" s="15" t="s">
        <v>43</v>
      </c>
      <c r="C29" s="16">
        <v>819.88</v>
      </c>
      <c r="D29" s="17">
        <v>43544</v>
      </c>
      <c r="E29" s="18" t="s">
        <v>44</v>
      </c>
      <c r="F29" s="19"/>
    </row>
    <row r="30" spans="2:6" ht="13.95" customHeight="1" x14ac:dyDescent="0.3">
      <c r="B30" s="15"/>
      <c r="C30" s="16"/>
      <c r="D30" s="17"/>
      <c r="E30" s="18"/>
      <c r="F30" s="19"/>
    </row>
    <row r="31" spans="2:6" ht="13.95" customHeight="1" x14ac:dyDescent="0.3">
      <c r="B31" s="100" t="s">
        <v>45</v>
      </c>
      <c r="C31" s="72">
        <f>SUM(C32,C39,C42)</f>
        <v>24216.809999999998</v>
      </c>
      <c r="D31" s="80"/>
      <c r="E31" s="79"/>
      <c r="F31" s="101"/>
    </row>
    <row r="32" spans="2:6" ht="13.95" customHeight="1" x14ac:dyDescent="0.3">
      <c r="B32" s="95" t="s">
        <v>46</v>
      </c>
      <c r="C32" s="74">
        <f>SUM(C33:C38)</f>
        <v>17364.919999999998</v>
      </c>
      <c r="D32" s="75"/>
      <c r="E32" s="76"/>
      <c r="F32" s="96"/>
    </row>
    <row r="33" spans="2:6" ht="13.95" customHeight="1" x14ac:dyDescent="0.3">
      <c r="B33" s="26" t="s">
        <v>47</v>
      </c>
      <c r="C33" s="16">
        <v>344.78</v>
      </c>
      <c r="D33" s="22">
        <v>43535</v>
      </c>
      <c r="E33" s="23" t="s">
        <v>48</v>
      </c>
      <c r="F33" s="27" t="s">
        <v>49</v>
      </c>
    </row>
    <row r="34" spans="2:6" ht="13.95" customHeight="1" x14ac:dyDescent="0.3">
      <c r="B34" s="26" t="s">
        <v>50</v>
      </c>
      <c r="C34" s="16">
        <v>952.02</v>
      </c>
      <c r="D34" s="22">
        <v>43535</v>
      </c>
      <c r="E34" s="23" t="s">
        <v>21</v>
      </c>
      <c r="F34" s="27" t="s">
        <v>51</v>
      </c>
    </row>
    <row r="35" spans="2:6" ht="13.95" customHeight="1" x14ac:dyDescent="0.3">
      <c r="B35" s="26" t="s">
        <v>52</v>
      </c>
      <c r="C35" s="16">
        <v>3163.89</v>
      </c>
      <c r="D35" s="22">
        <v>43535</v>
      </c>
      <c r="E35" s="23" t="s">
        <v>48</v>
      </c>
      <c r="F35" s="27" t="s">
        <v>53</v>
      </c>
    </row>
    <row r="36" spans="2:6" ht="13.95" customHeight="1" x14ac:dyDescent="0.3">
      <c r="B36" s="28" t="s">
        <v>47</v>
      </c>
      <c r="C36" s="16">
        <v>3673.51</v>
      </c>
      <c r="D36" s="22">
        <v>43535</v>
      </c>
      <c r="E36" s="23" t="s">
        <v>48</v>
      </c>
      <c r="F36" s="27" t="s">
        <v>54</v>
      </c>
    </row>
    <row r="37" spans="2:6" ht="13.95" customHeight="1" x14ac:dyDescent="0.3">
      <c r="B37" s="28" t="s">
        <v>50</v>
      </c>
      <c r="C37" s="16">
        <v>9230.7199999999993</v>
      </c>
      <c r="D37" s="22">
        <v>43535</v>
      </c>
      <c r="E37" s="23" t="s">
        <v>48</v>
      </c>
      <c r="F37" s="27" t="s">
        <v>55</v>
      </c>
    </row>
    <row r="38" spans="2:6" ht="13.95" customHeight="1" x14ac:dyDescent="0.3">
      <c r="B38" s="28"/>
      <c r="C38" s="16"/>
      <c r="D38" s="22"/>
      <c r="E38" s="23"/>
      <c r="F38" s="27"/>
    </row>
    <row r="39" spans="2:6" ht="13.95" customHeight="1" x14ac:dyDescent="0.3">
      <c r="B39" s="95" t="s">
        <v>56</v>
      </c>
      <c r="C39" s="74">
        <f>SUM(C40:C41)</f>
        <v>76.89</v>
      </c>
      <c r="D39" s="75"/>
      <c r="E39" s="76"/>
      <c r="F39" s="96"/>
    </row>
    <row r="40" spans="2:6" ht="13.95" customHeight="1" x14ac:dyDescent="0.3">
      <c r="B40" s="26" t="s">
        <v>57</v>
      </c>
      <c r="C40" s="29">
        <v>76.89</v>
      </c>
      <c r="D40" s="30">
        <v>43535</v>
      </c>
      <c r="E40" s="31" t="s">
        <v>11</v>
      </c>
      <c r="F40" s="27" t="s">
        <v>58</v>
      </c>
    </row>
    <row r="41" spans="2:6" ht="13.95" customHeight="1" x14ac:dyDescent="0.3">
      <c r="B41" s="26"/>
      <c r="C41" s="29"/>
      <c r="D41" s="30"/>
      <c r="E41" s="31"/>
      <c r="F41" s="27"/>
    </row>
    <row r="42" spans="2:6" ht="13.95" customHeight="1" x14ac:dyDescent="0.3">
      <c r="B42" s="95" t="s">
        <v>59</v>
      </c>
      <c r="C42" s="74">
        <f>SUM(C43:C44)</f>
        <v>6775</v>
      </c>
      <c r="D42" s="75"/>
      <c r="E42" s="76"/>
      <c r="F42" s="96"/>
    </row>
    <row r="43" spans="2:6" ht="13.95" customHeight="1" x14ac:dyDescent="0.3">
      <c r="B43" s="26" t="s">
        <v>60</v>
      </c>
      <c r="C43" s="29">
        <v>6775</v>
      </c>
      <c r="D43" s="30">
        <v>43535</v>
      </c>
      <c r="E43" s="37" t="s">
        <v>11</v>
      </c>
      <c r="F43" s="27" t="s">
        <v>61</v>
      </c>
    </row>
    <row r="44" spans="2:6" ht="13.95" customHeight="1" x14ac:dyDescent="0.3">
      <c r="B44" s="32"/>
      <c r="C44" s="16"/>
      <c r="D44" s="22"/>
      <c r="E44" s="23"/>
      <c r="F44" s="24"/>
    </row>
    <row r="45" spans="2:6" ht="13.95" customHeight="1" x14ac:dyDescent="0.3">
      <c r="B45" s="93" t="s">
        <v>62</v>
      </c>
      <c r="C45" s="72">
        <f>SUM(C46,C49,C61,C66,,C74,C77,C82,C85)</f>
        <v>35478.06</v>
      </c>
      <c r="D45" s="71"/>
      <c r="E45" s="73"/>
      <c r="F45" s="94"/>
    </row>
    <row r="46" spans="2:6" ht="13.95" customHeight="1" x14ac:dyDescent="0.3">
      <c r="B46" s="95" t="s">
        <v>63</v>
      </c>
      <c r="C46" s="74">
        <f>SUM(C47:C48)</f>
        <v>575.29999999999995</v>
      </c>
      <c r="D46" s="75"/>
      <c r="E46" s="76"/>
      <c r="F46" s="96"/>
    </row>
    <row r="47" spans="2:6" ht="13.95" customHeight="1" x14ac:dyDescent="0.3">
      <c r="B47" s="28" t="s">
        <v>64</v>
      </c>
      <c r="C47" s="16">
        <v>575.29999999999995</v>
      </c>
      <c r="D47" s="22">
        <v>43542</v>
      </c>
      <c r="E47" s="33" t="s">
        <v>11</v>
      </c>
      <c r="F47" s="34" t="s">
        <v>65</v>
      </c>
    </row>
    <row r="48" spans="2:6" ht="13.95" customHeight="1" x14ac:dyDescent="0.3">
      <c r="B48" s="28"/>
      <c r="C48" s="16"/>
      <c r="D48" s="22"/>
      <c r="E48" s="23"/>
      <c r="F48" s="24"/>
    </row>
    <row r="49" spans="2:6" ht="13.95" customHeight="1" x14ac:dyDescent="0.3">
      <c r="B49" s="95" t="s">
        <v>66</v>
      </c>
      <c r="C49" s="74">
        <f>SUM(C50:C60)</f>
        <v>12387.679999999998</v>
      </c>
      <c r="D49" s="75"/>
      <c r="E49" s="76"/>
      <c r="F49" s="96"/>
    </row>
    <row r="50" spans="2:6" ht="13.95" customHeight="1" x14ac:dyDescent="0.3">
      <c r="B50" s="35" t="s">
        <v>67</v>
      </c>
      <c r="C50" s="29">
        <v>1140</v>
      </c>
      <c r="D50" s="30">
        <v>43535</v>
      </c>
      <c r="E50" s="36" t="s">
        <v>48</v>
      </c>
      <c r="F50" s="27" t="s">
        <v>68</v>
      </c>
    </row>
    <row r="51" spans="2:6" ht="13.95" customHeight="1" x14ac:dyDescent="0.3">
      <c r="B51" s="26" t="s">
        <v>67</v>
      </c>
      <c r="C51" s="29">
        <v>570</v>
      </c>
      <c r="D51" s="30">
        <v>43535</v>
      </c>
      <c r="E51" s="36" t="s">
        <v>48</v>
      </c>
      <c r="F51" s="27" t="s">
        <v>69</v>
      </c>
    </row>
    <row r="52" spans="2:6" ht="13.95" customHeight="1" x14ac:dyDescent="0.3">
      <c r="B52" s="28" t="s">
        <v>70</v>
      </c>
      <c r="C52" s="16">
        <v>2624</v>
      </c>
      <c r="D52" s="22">
        <v>43535</v>
      </c>
      <c r="E52" s="33" t="s">
        <v>11</v>
      </c>
      <c r="F52" s="34" t="s">
        <v>71</v>
      </c>
    </row>
    <row r="53" spans="2:6" ht="13.95" customHeight="1" x14ac:dyDescent="0.3">
      <c r="B53" s="28" t="s">
        <v>72</v>
      </c>
      <c r="C53" s="16">
        <v>727.4</v>
      </c>
      <c r="D53" s="22">
        <v>43535</v>
      </c>
      <c r="E53" s="33" t="s">
        <v>21</v>
      </c>
      <c r="F53" s="34" t="s">
        <v>73</v>
      </c>
    </row>
    <row r="54" spans="2:6" ht="13.95" customHeight="1" x14ac:dyDescent="0.3">
      <c r="B54" s="28" t="s">
        <v>72</v>
      </c>
      <c r="C54" s="16">
        <v>799.7</v>
      </c>
      <c r="D54" s="22">
        <v>43535</v>
      </c>
      <c r="E54" s="33" t="s">
        <v>21</v>
      </c>
      <c r="F54" s="34" t="s">
        <v>74</v>
      </c>
    </row>
    <row r="55" spans="2:6" ht="13.95" customHeight="1" x14ac:dyDescent="0.3">
      <c r="B55" s="28" t="s">
        <v>64</v>
      </c>
      <c r="C55" s="16">
        <v>998.86</v>
      </c>
      <c r="D55" s="22">
        <v>43542</v>
      </c>
      <c r="E55" s="33" t="s">
        <v>11</v>
      </c>
      <c r="F55" s="34" t="s">
        <v>75</v>
      </c>
    </row>
    <row r="56" spans="2:6" ht="13.95" customHeight="1" x14ac:dyDescent="0.3">
      <c r="B56" s="28" t="s">
        <v>64</v>
      </c>
      <c r="C56" s="16">
        <v>928.16</v>
      </c>
      <c r="D56" s="22">
        <v>43542</v>
      </c>
      <c r="E56" s="33" t="s">
        <v>11</v>
      </c>
      <c r="F56" s="34" t="s">
        <v>76</v>
      </c>
    </row>
    <row r="57" spans="2:6" ht="13.95" customHeight="1" x14ac:dyDescent="0.3">
      <c r="B57" s="28" t="s">
        <v>77</v>
      </c>
      <c r="C57" s="16">
        <v>1507.99</v>
      </c>
      <c r="D57" s="22">
        <v>43543</v>
      </c>
      <c r="E57" s="33" t="s">
        <v>11</v>
      </c>
      <c r="F57" s="34" t="s">
        <v>78</v>
      </c>
    </row>
    <row r="58" spans="2:6" ht="13.95" customHeight="1" x14ac:dyDescent="0.3">
      <c r="B58" s="28" t="s">
        <v>64</v>
      </c>
      <c r="C58" s="16">
        <v>623.57000000000005</v>
      </c>
      <c r="D58" s="22">
        <v>43543</v>
      </c>
      <c r="E58" s="33" t="s">
        <v>11</v>
      </c>
      <c r="F58" s="34" t="s">
        <v>79</v>
      </c>
    </row>
    <row r="59" spans="2:6" ht="13.95" customHeight="1" x14ac:dyDescent="0.3">
      <c r="B59" s="28" t="s">
        <v>80</v>
      </c>
      <c r="C59" s="16">
        <v>2468</v>
      </c>
      <c r="D59" s="22">
        <v>43535</v>
      </c>
      <c r="E59" s="33" t="s">
        <v>11</v>
      </c>
      <c r="F59" s="34" t="s">
        <v>81</v>
      </c>
    </row>
    <row r="60" spans="2:6" ht="13.95" customHeight="1" x14ac:dyDescent="0.3">
      <c r="B60" s="28"/>
      <c r="C60" s="16"/>
      <c r="D60" s="22"/>
      <c r="E60" s="33"/>
      <c r="F60" s="34"/>
    </row>
    <row r="61" spans="2:6" ht="13.95" customHeight="1" x14ac:dyDescent="0.3">
      <c r="B61" s="95" t="s">
        <v>82</v>
      </c>
      <c r="C61" s="74">
        <f>SUM(C62:C65)</f>
        <v>409.2</v>
      </c>
      <c r="D61" s="75"/>
      <c r="E61" s="76"/>
      <c r="F61" s="96"/>
    </row>
    <row r="62" spans="2:6" ht="13.95" customHeight="1" x14ac:dyDescent="0.3">
      <c r="B62" s="26" t="s">
        <v>83</v>
      </c>
      <c r="C62" s="29">
        <v>100</v>
      </c>
      <c r="D62" s="30">
        <v>43535</v>
      </c>
      <c r="E62" s="37" t="s">
        <v>21</v>
      </c>
      <c r="F62" s="27" t="s">
        <v>84</v>
      </c>
    </row>
    <row r="63" spans="2:6" ht="13.95" customHeight="1" x14ac:dyDescent="0.3">
      <c r="B63" s="26" t="s">
        <v>83</v>
      </c>
      <c r="C63" s="29">
        <v>160</v>
      </c>
      <c r="D63" s="30">
        <v>43535</v>
      </c>
      <c r="E63" s="37" t="s">
        <v>21</v>
      </c>
      <c r="F63" s="27" t="s">
        <v>85</v>
      </c>
    </row>
    <row r="64" spans="2:6" ht="13.95" customHeight="1" x14ac:dyDescent="0.3">
      <c r="B64" s="26" t="s">
        <v>86</v>
      </c>
      <c r="C64" s="29">
        <v>149.19999999999999</v>
      </c>
      <c r="D64" s="30">
        <v>43535</v>
      </c>
      <c r="E64" s="37" t="s">
        <v>11</v>
      </c>
      <c r="F64" s="27" t="s">
        <v>87</v>
      </c>
    </row>
    <row r="65" spans="2:6" ht="13.95" customHeight="1" x14ac:dyDescent="0.3">
      <c r="B65" s="32"/>
      <c r="C65" s="21"/>
      <c r="D65" s="17"/>
      <c r="E65" s="18"/>
      <c r="F65" s="19"/>
    </row>
    <row r="66" spans="2:6" ht="13.95" customHeight="1" x14ac:dyDescent="0.3">
      <c r="B66" s="95" t="s">
        <v>88</v>
      </c>
      <c r="C66" s="74">
        <f>SUM(C67:C73)</f>
        <v>2678.9</v>
      </c>
      <c r="D66" s="75"/>
      <c r="E66" s="76"/>
      <c r="F66" s="96"/>
    </row>
    <row r="67" spans="2:6" ht="13.95" customHeight="1" x14ac:dyDescent="0.3">
      <c r="B67" s="26" t="s">
        <v>86</v>
      </c>
      <c r="C67" s="21">
        <v>299</v>
      </c>
      <c r="D67" s="17">
        <v>43535</v>
      </c>
      <c r="E67" s="18" t="s">
        <v>11</v>
      </c>
      <c r="F67" s="19" t="s">
        <v>89</v>
      </c>
    </row>
    <row r="68" spans="2:6" ht="13.95" customHeight="1" x14ac:dyDescent="0.3">
      <c r="B68" s="26" t="s">
        <v>90</v>
      </c>
      <c r="C68" s="21">
        <v>199</v>
      </c>
      <c r="D68" s="17">
        <v>43535</v>
      </c>
      <c r="E68" s="18" t="s">
        <v>21</v>
      </c>
      <c r="F68" s="19" t="s">
        <v>91</v>
      </c>
    </row>
    <row r="69" spans="2:6" ht="13.95" customHeight="1" x14ac:dyDescent="0.3">
      <c r="B69" s="26" t="s">
        <v>90</v>
      </c>
      <c r="C69" s="21">
        <v>410</v>
      </c>
      <c r="D69" s="17">
        <v>43551</v>
      </c>
      <c r="E69" s="18" t="s">
        <v>21</v>
      </c>
      <c r="F69" s="19" t="s">
        <v>92</v>
      </c>
    </row>
    <row r="70" spans="2:6" ht="13.95" customHeight="1" x14ac:dyDescent="0.3">
      <c r="B70" s="26" t="s">
        <v>93</v>
      </c>
      <c r="C70" s="21">
        <v>85</v>
      </c>
      <c r="D70" s="17">
        <v>43535</v>
      </c>
      <c r="E70" s="18" t="s">
        <v>21</v>
      </c>
      <c r="F70" s="19" t="s">
        <v>94</v>
      </c>
    </row>
    <row r="71" spans="2:6" ht="13.95" customHeight="1" x14ac:dyDescent="0.3">
      <c r="B71" s="26" t="s">
        <v>93</v>
      </c>
      <c r="C71" s="21">
        <v>1548</v>
      </c>
      <c r="D71" s="17">
        <v>43536</v>
      </c>
      <c r="E71" s="18" t="s">
        <v>21</v>
      </c>
      <c r="F71" s="19" t="s">
        <v>95</v>
      </c>
    </row>
    <row r="72" spans="2:6" ht="13.95" customHeight="1" x14ac:dyDescent="0.3">
      <c r="B72" s="26" t="s">
        <v>96</v>
      </c>
      <c r="C72" s="21">
        <v>137.9</v>
      </c>
      <c r="D72" s="17">
        <v>43544</v>
      </c>
      <c r="E72" s="18" t="s">
        <v>11</v>
      </c>
      <c r="F72" s="19" t="s">
        <v>97</v>
      </c>
    </row>
    <row r="73" spans="2:6" ht="13.95" customHeight="1" x14ac:dyDescent="0.3">
      <c r="B73" s="32"/>
      <c r="C73" s="21"/>
      <c r="D73" s="17"/>
      <c r="E73" s="18"/>
      <c r="F73" s="19"/>
    </row>
    <row r="74" spans="2:6" ht="13.95" customHeight="1" x14ac:dyDescent="0.3">
      <c r="B74" s="95" t="s">
        <v>98</v>
      </c>
      <c r="C74" s="74">
        <f>SUM(C75:C76)</f>
        <v>59.8</v>
      </c>
      <c r="D74" s="75"/>
      <c r="E74" s="76"/>
      <c r="F74" s="96"/>
    </row>
    <row r="75" spans="2:6" ht="13.95" customHeight="1" x14ac:dyDescent="0.3">
      <c r="B75" s="26" t="s">
        <v>99</v>
      </c>
      <c r="C75" s="21">
        <v>59.8</v>
      </c>
      <c r="D75" s="17">
        <v>43544</v>
      </c>
      <c r="E75" s="18" t="s">
        <v>11</v>
      </c>
      <c r="F75" s="19" t="s">
        <v>100</v>
      </c>
    </row>
    <row r="76" spans="2:6" ht="13.95" customHeight="1" x14ac:dyDescent="0.3">
      <c r="B76" s="32"/>
      <c r="C76" s="21"/>
      <c r="D76" s="17"/>
      <c r="E76" s="18"/>
      <c r="F76" s="19"/>
    </row>
    <row r="77" spans="2:6" ht="13.95" customHeight="1" x14ac:dyDescent="0.3">
      <c r="B77" s="95" t="s">
        <v>101</v>
      </c>
      <c r="C77" s="74">
        <f>SUM(C78:C81)</f>
        <v>18807.18</v>
      </c>
      <c r="D77" s="75"/>
      <c r="E77" s="76"/>
      <c r="F77" s="96"/>
    </row>
    <row r="78" spans="2:6" ht="13.95" customHeight="1" x14ac:dyDescent="0.3">
      <c r="B78" s="26" t="s">
        <v>102</v>
      </c>
      <c r="C78" s="21">
        <v>4229.0600000000004</v>
      </c>
      <c r="D78" s="22">
        <v>43535</v>
      </c>
      <c r="E78" s="23" t="s">
        <v>11</v>
      </c>
      <c r="F78" s="38" t="s">
        <v>103</v>
      </c>
    </row>
    <row r="79" spans="2:6" ht="13.95" customHeight="1" x14ac:dyDescent="0.3">
      <c r="B79" s="26" t="s">
        <v>104</v>
      </c>
      <c r="C79" s="21">
        <v>3811.33</v>
      </c>
      <c r="D79" s="22">
        <v>43535</v>
      </c>
      <c r="E79" s="23" t="s">
        <v>11</v>
      </c>
      <c r="F79" s="24" t="s">
        <v>105</v>
      </c>
    </row>
    <row r="80" spans="2:6" ht="13.95" customHeight="1" x14ac:dyDescent="0.3">
      <c r="B80" s="26" t="s">
        <v>102</v>
      </c>
      <c r="C80" s="21">
        <v>5611.11</v>
      </c>
      <c r="D80" s="22">
        <v>43546</v>
      </c>
      <c r="E80" s="23" t="s">
        <v>11</v>
      </c>
      <c r="F80" s="24" t="s">
        <v>106</v>
      </c>
    </row>
    <row r="81" spans="2:6" ht="13.95" customHeight="1" x14ac:dyDescent="0.3">
      <c r="B81" s="26" t="s">
        <v>104</v>
      </c>
      <c r="C81" s="21">
        <v>5155.68</v>
      </c>
      <c r="D81" s="22">
        <v>43546</v>
      </c>
      <c r="E81" s="23" t="s">
        <v>11</v>
      </c>
      <c r="F81" s="24" t="s">
        <v>107</v>
      </c>
    </row>
    <row r="82" spans="2:6" ht="13.95" customHeight="1" x14ac:dyDescent="0.3">
      <c r="B82" s="95" t="s">
        <v>108</v>
      </c>
      <c r="C82" s="74">
        <f>SUM(C83:C84)</f>
        <v>560</v>
      </c>
      <c r="D82" s="75"/>
      <c r="E82" s="76"/>
      <c r="F82" s="96"/>
    </row>
    <row r="83" spans="2:6" ht="13.95" customHeight="1" x14ac:dyDescent="0.3">
      <c r="B83" s="28" t="s">
        <v>109</v>
      </c>
      <c r="C83" s="16">
        <v>270</v>
      </c>
      <c r="D83" s="22">
        <v>43535</v>
      </c>
      <c r="E83" s="23" t="s">
        <v>11</v>
      </c>
      <c r="F83" s="24" t="s">
        <v>110</v>
      </c>
    </row>
    <row r="84" spans="2:6" ht="13.95" customHeight="1" x14ac:dyDescent="0.3">
      <c r="B84" s="28" t="s">
        <v>111</v>
      </c>
      <c r="C84" s="16">
        <v>290</v>
      </c>
      <c r="D84" s="22">
        <v>43535</v>
      </c>
      <c r="E84" s="23" t="s">
        <v>11</v>
      </c>
      <c r="F84" s="24" t="s">
        <v>112</v>
      </c>
    </row>
    <row r="85" spans="2:6" ht="13.95" customHeight="1" x14ac:dyDescent="0.3">
      <c r="B85" s="95" t="s">
        <v>113</v>
      </c>
      <c r="C85" s="74">
        <f>SUM(C86:C86)</f>
        <v>0</v>
      </c>
      <c r="D85" s="75"/>
      <c r="E85" s="76"/>
      <c r="F85" s="96"/>
    </row>
    <row r="86" spans="2:6" ht="13.95" customHeight="1" x14ac:dyDescent="0.3">
      <c r="B86" s="26"/>
      <c r="C86" s="29"/>
      <c r="D86" s="30"/>
      <c r="E86" s="37"/>
      <c r="F86" s="102"/>
    </row>
    <row r="87" spans="2:6" ht="13.95" customHeight="1" x14ac:dyDescent="0.3">
      <c r="B87" s="93" t="s">
        <v>114</v>
      </c>
      <c r="C87" s="72">
        <f>SUM(C88,C93)</f>
        <v>111875.55</v>
      </c>
      <c r="D87" s="71"/>
      <c r="E87" s="73"/>
      <c r="F87" s="94"/>
    </row>
    <row r="88" spans="2:6" ht="13.95" customHeight="1" x14ac:dyDescent="0.3">
      <c r="B88" s="95" t="s">
        <v>115</v>
      </c>
      <c r="C88" s="74">
        <f>SUM(C89:C92)</f>
        <v>536.1</v>
      </c>
      <c r="D88" s="75"/>
      <c r="E88" s="76"/>
      <c r="F88" s="96"/>
    </row>
    <row r="89" spans="2:6" ht="13.95" customHeight="1" x14ac:dyDescent="0.3">
      <c r="B89" s="28" t="s">
        <v>116</v>
      </c>
      <c r="C89" s="16">
        <v>70</v>
      </c>
      <c r="D89" s="22">
        <v>43535</v>
      </c>
      <c r="E89" s="23" t="s">
        <v>11</v>
      </c>
      <c r="F89" s="24" t="s">
        <v>117</v>
      </c>
    </row>
    <row r="90" spans="2:6" ht="13.95" customHeight="1" x14ac:dyDescent="0.3">
      <c r="B90" s="26" t="s">
        <v>118</v>
      </c>
      <c r="C90" s="29">
        <v>276.10000000000002</v>
      </c>
      <c r="D90" s="30">
        <v>43535</v>
      </c>
      <c r="E90" s="37" t="s">
        <v>48</v>
      </c>
      <c r="F90" s="27" t="s">
        <v>119</v>
      </c>
    </row>
    <row r="91" spans="2:6" ht="13.95" customHeight="1" x14ac:dyDescent="0.3">
      <c r="B91" s="28" t="s">
        <v>120</v>
      </c>
      <c r="C91" s="29">
        <v>190</v>
      </c>
      <c r="D91" s="30">
        <v>43551</v>
      </c>
      <c r="E91" s="37" t="s">
        <v>11</v>
      </c>
      <c r="F91" s="27" t="s">
        <v>121</v>
      </c>
    </row>
    <row r="92" spans="2:6" ht="13.95" customHeight="1" x14ac:dyDescent="0.3">
      <c r="B92" s="26"/>
      <c r="C92" s="29"/>
      <c r="D92" s="30"/>
      <c r="E92" s="37"/>
      <c r="F92" s="27"/>
    </row>
    <row r="93" spans="2:6" ht="13.95" customHeight="1" x14ac:dyDescent="0.3">
      <c r="B93" s="95" t="s">
        <v>122</v>
      </c>
      <c r="C93" s="74">
        <f>SUM(C94:C100)</f>
        <v>111339.45</v>
      </c>
      <c r="D93" s="75"/>
      <c r="E93" s="76"/>
      <c r="F93" s="96"/>
    </row>
    <row r="94" spans="2:6" ht="13.95" customHeight="1" x14ac:dyDescent="0.3">
      <c r="B94" s="35" t="s">
        <v>123</v>
      </c>
      <c r="C94" s="29">
        <v>94209.15</v>
      </c>
      <c r="D94" s="30">
        <v>43539</v>
      </c>
      <c r="E94" s="37" t="s">
        <v>21</v>
      </c>
      <c r="F94" s="27" t="s">
        <v>124</v>
      </c>
    </row>
    <row r="95" spans="2:6" ht="13.95" customHeight="1" x14ac:dyDescent="0.3">
      <c r="B95" s="35" t="s">
        <v>125</v>
      </c>
      <c r="C95" s="29">
        <v>15000</v>
      </c>
      <c r="D95" s="30">
        <v>43538</v>
      </c>
      <c r="E95" s="37" t="s">
        <v>11</v>
      </c>
      <c r="F95" s="27" t="s">
        <v>126</v>
      </c>
    </row>
    <row r="96" spans="2:6" ht="13.95" customHeight="1" x14ac:dyDescent="0.3">
      <c r="B96" s="28" t="s">
        <v>127</v>
      </c>
      <c r="C96" s="29">
        <v>1625</v>
      </c>
      <c r="D96" s="30">
        <v>43537</v>
      </c>
      <c r="E96" s="37" t="s">
        <v>11</v>
      </c>
      <c r="F96" s="27" t="s">
        <v>128</v>
      </c>
    </row>
    <row r="97" spans="2:6" ht="13.95" customHeight="1" x14ac:dyDescent="0.3">
      <c r="B97" s="26" t="s">
        <v>116</v>
      </c>
      <c r="C97" s="29">
        <v>48.5</v>
      </c>
      <c r="D97" s="30">
        <v>43536</v>
      </c>
      <c r="E97" s="37" t="s">
        <v>11</v>
      </c>
      <c r="F97" s="27" t="s">
        <v>129</v>
      </c>
    </row>
    <row r="98" spans="2:6" ht="13.95" customHeight="1" x14ac:dyDescent="0.3">
      <c r="B98" s="26" t="s">
        <v>130</v>
      </c>
      <c r="C98" s="29">
        <v>300</v>
      </c>
      <c r="D98" s="30">
        <v>43535</v>
      </c>
      <c r="E98" s="37" t="s">
        <v>11</v>
      </c>
      <c r="F98" s="27" t="s">
        <v>131</v>
      </c>
    </row>
    <row r="99" spans="2:6" ht="13.95" customHeight="1" x14ac:dyDescent="0.3">
      <c r="B99" s="26" t="s">
        <v>132</v>
      </c>
      <c r="C99" s="29">
        <v>156.80000000000001</v>
      </c>
      <c r="D99" s="30">
        <v>43537</v>
      </c>
      <c r="E99" s="37" t="s">
        <v>11</v>
      </c>
      <c r="F99" s="27" t="s">
        <v>133</v>
      </c>
    </row>
    <row r="100" spans="2:6" ht="13.95" customHeight="1" x14ac:dyDescent="0.3">
      <c r="B100" s="26"/>
      <c r="C100" s="29"/>
      <c r="D100" s="30"/>
      <c r="E100" s="37"/>
      <c r="F100" s="27"/>
    </row>
    <row r="101" spans="2:6" ht="13.95" customHeight="1" x14ac:dyDescent="0.3">
      <c r="B101" s="93" t="s">
        <v>134</v>
      </c>
      <c r="C101" s="72">
        <f>SUM(C102,C104,C106,C116)</f>
        <v>17237.669999999998</v>
      </c>
      <c r="D101" s="71"/>
      <c r="E101" s="73"/>
      <c r="F101" s="94"/>
    </row>
    <row r="102" spans="2:6" ht="13.95" customHeight="1" x14ac:dyDescent="0.3">
      <c r="B102" s="95" t="s">
        <v>135</v>
      </c>
      <c r="C102" s="74">
        <f>SUM(C103)</f>
        <v>0</v>
      </c>
      <c r="D102" s="75"/>
      <c r="E102" s="76"/>
      <c r="F102" s="96"/>
    </row>
    <row r="103" spans="2:6" ht="13.95" customHeight="1" x14ac:dyDescent="0.3">
      <c r="B103" s="26"/>
      <c r="C103" s="29"/>
      <c r="D103" s="30"/>
      <c r="E103" s="37"/>
      <c r="F103" s="102"/>
    </row>
    <row r="104" spans="2:6" ht="13.95" customHeight="1" x14ac:dyDescent="0.3">
      <c r="B104" s="95" t="s">
        <v>136</v>
      </c>
      <c r="C104" s="74">
        <f>SUM(C105:C105)</f>
        <v>0</v>
      </c>
      <c r="D104" s="75"/>
      <c r="E104" s="76"/>
      <c r="F104" s="96"/>
    </row>
    <row r="105" spans="2:6" ht="13.95" customHeight="1" x14ac:dyDescent="0.3">
      <c r="B105" s="26"/>
      <c r="C105" s="29"/>
      <c r="D105" s="30"/>
      <c r="E105" s="37"/>
      <c r="F105" s="27"/>
    </row>
    <row r="106" spans="2:6" ht="13.95" customHeight="1" x14ac:dyDescent="0.3">
      <c r="B106" s="95" t="s">
        <v>137</v>
      </c>
      <c r="C106" s="74">
        <f>SUM(C107:C115)</f>
        <v>16394.169999999998</v>
      </c>
      <c r="D106" s="75"/>
      <c r="E106" s="76"/>
      <c r="F106" s="96"/>
    </row>
    <row r="107" spans="2:6" ht="13.95" customHeight="1" x14ac:dyDescent="0.3">
      <c r="B107" s="26" t="s">
        <v>138</v>
      </c>
      <c r="C107" s="29">
        <v>574.66999999999996</v>
      </c>
      <c r="D107" s="30">
        <v>43546</v>
      </c>
      <c r="E107" s="37" t="s">
        <v>139</v>
      </c>
      <c r="F107" s="27"/>
    </row>
    <row r="108" spans="2:6" ht="13.95" customHeight="1" x14ac:dyDescent="0.3">
      <c r="B108" s="26" t="s">
        <v>140</v>
      </c>
      <c r="C108" s="29">
        <v>1096.6300000000001</v>
      </c>
      <c r="D108" s="30">
        <v>43546</v>
      </c>
      <c r="E108" s="37" t="s">
        <v>139</v>
      </c>
      <c r="F108" s="27"/>
    </row>
    <row r="109" spans="2:6" ht="13.95" customHeight="1" x14ac:dyDescent="0.3">
      <c r="B109" s="26" t="s">
        <v>141</v>
      </c>
      <c r="C109" s="29">
        <v>386.72</v>
      </c>
      <c r="D109" s="30">
        <v>43546</v>
      </c>
      <c r="E109" s="37" t="s">
        <v>139</v>
      </c>
      <c r="F109" s="27"/>
    </row>
    <row r="110" spans="2:6" s="41" customFormat="1" ht="13.95" customHeight="1" x14ac:dyDescent="0.3">
      <c r="B110" s="26" t="s">
        <v>142</v>
      </c>
      <c r="C110" s="29">
        <v>4106.12</v>
      </c>
      <c r="D110" s="30">
        <v>43553</v>
      </c>
      <c r="E110" s="37" t="s">
        <v>143</v>
      </c>
      <c r="F110" s="40"/>
    </row>
    <row r="111" spans="2:6" s="41" customFormat="1" ht="13.95" customHeight="1" x14ac:dyDescent="0.3">
      <c r="B111" s="26" t="s">
        <v>144</v>
      </c>
      <c r="C111" s="29">
        <v>3451.29</v>
      </c>
      <c r="D111" s="30">
        <v>43553</v>
      </c>
      <c r="E111" s="37" t="s">
        <v>143</v>
      </c>
      <c r="F111" s="40"/>
    </row>
    <row r="112" spans="2:6" ht="13.95" customHeight="1" x14ac:dyDescent="0.3">
      <c r="B112" s="26" t="s">
        <v>145</v>
      </c>
      <c r="C112" s="29">
        <v>4339.91</v>
      </c>
      <c r="D112" s="30">
        <v>43553</v>
      </c>
      <c r="E112" s="37" t="s">
        <v>143</v>
      </c>
      <c r="F112" s="27"/>
    </row>
    <row r="113" spans="2:6" s="41" customFormat="1" ht="13.95" customHeight="1" x14ac:dyDescent="0.3">
      <c r="B113" s="15" t="s">
        <v>146</v>
      </c>
      <c r="C113" s="16">
        <v>1324.55</v>
      </c>
      <c r="D113" s="17">
        <v>43553</v>
      </c>
      <c r="E113" s="18" t="s">
        <v>143</v>
      </c>
      <c r="F113" s="42"/>
    </row>
    <row r="114" spans="2:6" ht="13.95" customHeight="1" x14ac:dyDescent="0.3">
      <c r="B114" s="15" t="s">
        <v>147</v>
      </c>
      <c r="C114" s="16">
        <v>1081.21</v>
      </c>
      <c r="D114" s="17">
        <v>43544</v>
      </c>
      <c r="E114" s="18" t="s">
        <v>143</v>
      </c>
      <c r="F114" s="19"/>
    </row>
    <row r="115" spans="2:6" ht="13.95" customHeight="1" x14ac:dyDescent="0.3">
      <c r="B115" s="15" t="s">
        <v>148</v>
      </c>
      <c r="C115" s="16">
        <v>33.07</v>
      </c>
      <c r="D115" s="17">
        <v>43544</v>
      </c>
      <c r="E115" s="18" t="s">
        <v>143</v>
      </c>
      <c r="F115" s="19"/>
    </row>
    <row r="116" spans="2:6" ht="13.95" customHeight="1" x14ac:dyDescent="0.3">
      <c r="B116" s="95" t="s">
        <v>149</v>
      </c>
      <c r="C116" s="74">
        <f>SUM(C117:C118)</f>
        <v>843.5</v>
      </c>
      <c r="D116" s="75"/>
      <c r="E116" s="76"/>
      <c r="F116" s="96"/>
    </row>
    <row r="117" spans="2:6" ht="13.95" customHeight="1" x14ac:dyDescent="0.3">
      <c r="B117" s="28" t="s">
        <v>150</v>
      </c>
      <c r="C117" s="21">
        <v>763.5</v>
      </c>
      <c r="D117" s="22"/>
      <c r="E117" s="23" t="s">
        <v>151</v>
      </c>
      <c r="F117" s="24"/>
    </row>
    <row r="118" spans="2:6" ht="13.95" customHeight="1" x14ac:dyDescent="0.3">
      <c r="B118" s="28" t="s">
        <v>152</v>
      </c>
      <c r="C118" s="21">
        <v>80</v>
      </c>
      <c r="D118" s="22">
        <v>43531</v>
      </c>
      <c r="E118" s="23" t="s">
        <v>151</v>
      </c>
      <c r="F118" s="24"/>
    </row>
    <row r="119" spans="2:6" ht="13.95" customHeight="1" x14ac:dyDescent="0.3">
      <c r="B119" s="93" t="s">
        <v>153</v>
      </c>
      <c r="C119" s="72">
        <f>SUM(C120:C121)</f>
        <v>1126.8399999999999</v>
      </c>
      <c r="D119" s="71"/>
      <c r="E119" s="73"/>
      <c r="F119" s="94"/>
    </row>
    <row r="120" spans="2:6" s="43" customFormat="1" ht="13.95" customHeight="1" x14ac:dyDescent="0.3">
      <c r="B120" s="28" t="s">
        <v>154</v>
      </c>
      <c r="C120" s="16">
        <v>1126.8399999999999</v>
      </c>
      <c r="D120" s="22">
        <v>43537</v>
      </c>
      <c r="E120" s="25"/>
      <c r="F120" s="24" t="s">
        <v>155</v>
      </c>
    </row>
    <row r="121" spans="2:6" ht="13.95" customHeight="1" x14ac:dyDescent="0.3">
      <c r="B121" s="28"/>
      <c r="C121" s="16"/>
      <c r="D121" s="22"/>
      <c r="E121" s="25"/>
      <c r="F121" s="24"/>
    </row>
    <row r="122" spans="2:6" ht="13.95" customHeight="1" x14ac:dyDescent="0.3">
      <c r="B122" s="93" t="s">
        <v>156</v>
      </c>
      <c r="C122" s="72">
        <f>SUM(C123,C124)</f>
        <v>0</v>
      </c>
      <c r="D122" s="71"/>
      <c r="E122" s="73"/>
      <c r="F122" s="94"/>
    </row>
    <row r="123" spans="2:6" ht="13.95" customHeight="1" x14ac:dyDescent="0.3">
      <c r="B123" s="26"/>
      <c r="C123" s="29"/>
      <c r="D123" s="30"/>
      <c r="E123" s="37"/>
      <c r="F123" s="27"/>
    </row>
    <row r="124" spans="2:6" ht="13.95" customHeight="1" x14ac:dyDescent="0.3">
      <c r="B124" s="26"/>
      <c r="C124" s="29"/>
      <c r="D124" s="30"/>
      <c r="E124" s="37"/>
      <c r="F124" s="27"/>
    </row>
    <row r="125" spans="2:6" ht="13.95" customHeight="1" x14ac:dyDescent="0.3">
      <c r="B125" s="93" t="s">
        <v>157</v>
      </c>
      <c r="C125" s="72">
        <f>SUM(C126:C127)</f>
        <v>13747.36</v>
      </c>
      <c r="D125" s="71"/>
      <c r="E125" s="73"/>
      <c r="F125" s="94"/>
    </row>
    <row r="126" spans="2:6" ht="13.95" customHeight="1" x14ac:dyDescent="0.3">
      <c r="B126" s="26" t="s">
        <v>158</v>
      </c>
      <c r="C126" s="29">
        <v>13747.36</v>
      </c>
      <c r="D126" s="30">
        <v>43535</v>
      </c>
      <c r="E126" s="37" t="s">
        <v>159</v>
      </c>
      <c r="F126" s="27" t="s">
        <v>160</v>
      </c>
    </row>
    <row r="127" spans="2:6" ht="13.95" customHeight="1" x14ac:dyDescent="0.3">
      <c r="B127" s="28"/>
      <c r="C127" s="16"/>
      <c r="D127" s="22"/>
      <c r="E127" s="25"/>
      <c r="F127" s="24"/>
    </row>
    <row r="128" spans="2:6" ht="13.95" customHeight="1" x14ac:dyDescent="0.3">
      <c r="B128" s="93" t="s">
        <v>161</v>
      </c>
      <c r="C128" s="72">
        <f>SUM(C129:C134)</f>
        <v>73900</v>
      </c>
      <c r="D128" s="71"/>
      <c r="E128" s="73"/>
      <c r="F128" s="94"/>
    </row>
    <row r="129" spans="2:6" ht="13.95" customHeight="1" x14ac:dyDescent="0.3">
      <c r="B129" s="28" t="s">
        <v>162</v>
      </c>
      <c r="C129" s="16">
        <v>8500</v>
      </c>
      <c r="D129" s="22">
        <v>43546</v>
      </c>
      <c r="E129" s="23" t="s">
        <v>11</v>
      </c>
      <c r="F129" s="24" t="s">
        <v>163</v>
      </c>
    </row>
    <row r="130" spans="2:6" ht="13.95" customHeight="1" x14ac:dyDescent="0.3">
      <c r="B130" s="28" t="s">
        <v>164</v>
      </c>
      <c r="C130" s="16">
        <v>5800</v>
      </c>
      <c r="D130" s="22">
        <v>43535</v>
      </c>
      <c r="E130" s="23" t="s">
        <v>11</v>
      </c>
      <c r="F130" s="24" t="s">
        <v>165</v>
      </c>
    </row>
    <row r="131" spans="2:6" ht="13.95" customHeight="1" x14ac:dyDescent="0.3">
      <c r="B131" s="28" t="s">
        <v>166</v>
      </c>
      <c r="C131" s="16">
        <v>4000</v>
      </c>
      <c r="D131" s="22">
        <v>43535</v>
      </c>
      <c r="E131" s="25" t="s">
        <v>11</v>
      </c>
      <c r="F131" s="24" t="s">
        <v>167</v>
      </c>
    </row>
    <row r="132" spans="2:6" ht="13.95" customHeight="1" x14ac:dyDescent="0.3">
      <c r="B132" s="28" t="s">
        <v>168</v>
      </c>
      <c r="C132" s="16">
        <v>2700</v>
      </c>
      <c r="D132" s="22">
        <v>43535</v>
      </c>
      <c r="E132" s="25" t="s">
        <v>21</v>
      </c>
      <c r="F132" s="24" t="s">
        <v>169</v>
      </c>
    </row>
    <row r="133" spans="2:6" ht="13.95" customHeight="1" x14ac:dyDescent="0.3">
      <c r="B133" s="28" t="s">
        <v>170</v>
      </c>
      <c r="C133" s="16">
        <v>27900</v>
      </c>
      <c r="D133" s="22">
        <v>43535</v>
      </c>
      <c r="E133" s="25" t="s">
        <v>11</v>
      </c>
      <c r="F133" s="24" t="s">
        <v>169</v>
      </c>
    </row>
    <row r="134" spans="2:6" ht="13.95" customHeight="1" x14ac:dyDescent="0.3">
      <c r="B134" s="28" t="s">
        <v>171</v>
      </c>
      <c r="C134" s="16">
        <v>25000</v>
      </c>
      <c r="D134" s="22">
        <v>43535</v>
      </c>
      <c r="E134" s="25" t="s">
        <v>11</v>
      </c>
      <c r="F134" s="24" t="s">
        <v>172</v>
      </c>
    </row>
    <row r="135" spans="2:6" ht="13.95" customHeight="1" x14ac:dyDescent="0.3">
      <c r="B135" s="93" t="s">
        <v>173</v>
      </c>
      <c r="C135" s="72">
        <f>SUM(C136:C138)</f>
        <v>858</v>
      </c>
      <c r="D135" s="71"/>
      <c r="E135" s="73"/>
      <c r="F135" s="94"/>
    </row>
    <row r="136" spans="2:6" ht="13.95" customHeight="1" x14ac:dyDescent="0.3">
      <c r="B136" s="26" t="s">
        <v>174</v>
      </c>
      <c r="C136" s="29">
        <v>359</v>
      </c>
      <c r="D136" s="30">
        <v>43535</v>
      </c>
      <c r="E136" s="37" t="s">
        <v>11</v>
      </c>
      <c r="F136" s="27" t="s">
        <v>175</v>
      </c>
    </row>
    <row r="137" spans="2:6" s="44" customFormat="1" ht="13.95" customHeight="1" x14ac:dyDescent="0.3">
      <c r="B137" s="26" t="s">
        <v>176</v>
      </c>
      <c r="C137" s="29">
        <v>249</v>
      </c>
      <c r="D137" s="30">
        <v>43551</v>
      </c>
      <c r="E137" s="37" t="s">
        <v>48</v>
      </c>
      <c r="F137" s="27" t="s">
        <v>177</v>
      </c>
    </row>
    <row r="138" spans="2:6" s="44" customFormat="1" ht="13.95" customHeight="1" x14ac:dyDescent="0.3">
      <c r="B138" s="26" t="s">
        <v>178</v>
      </c>
      <c r="C138" s="29">
        <v>250</v>
      </c>
      <c r="D138" s="30">
        <v>43535</v>
      </c>
      <c r="E138" s="37" t="s">
        <v>11</v>
      </c>
      <c r="F138" s="27" t="s">
        <v>179</v>
      </c>
    </row>
    <row r="139" spans="2:6" ht="13.95" customHeight="1" x14ac:dyDescent="0.3">
      <c r="B139" s="100" t="s">
        <v>180</v>
      </c>
      <c r="C139" s="72">
        <f>SUM(C7,C31,C45,C87,C101,C119,C122,C125,C128,C135)</f>
        <v>530619.47</v>
      </c>
      <c r="D139" s="80"/>
      <c r="E139" s="79"/>
      <c r="F139" s="101"/>
    </row>
    <row r="140" spans="2:6" ht="13.95" customHeight="1" x14ac:dyDescent="0.3">
      <c r="B140" s="103"/>
      <c r="C140" s="82"/>
      <c r="D140" s="83"/>
      <c r="E140" s="81"/>
      <c r="F140" s="104"/>
    </row>
    <row r="141" spans="2:6" ht="13.95" customHeight="1" x14ac:dyDescent="0.3">
      <c r="B141" s="100" t="s">
        <v>181</v>
      </c>
      <c r="C141" s="72">
        <f>SUM(C142:C147)</f>
        <v>373487.89</v>
      </c>
      <c r="D141" s="80"/>
      <c r="E141" s="79"/>
      <c r="F141" s="101"/>
    </row>
    <row r="142" spans="2:6" ht="13.95" customHeight="1" x14ac:dyDescent="0.3">
      <c r="B142" s="45" t="s">
        <v>182</v>
      </c>
      <c r="C142" s="46">
        <v>70000</v>
      </c>
      <c r="D142" s="47">
        <v>43532</v>
      </c>
      <c r="E142" s="48" t="s">
        <v>11</v>
      </c>
      <c r="F142" s="49" t="s">
        <v>183</v>
      </c>
    </row>
    <row r="143" spans="2:6" ht="13.95" customHeight="1" x14ac:dyDescent="0.3">
      <c r="B143" s="45" t="s">
        <v>184</v>
      </c>
      <c r="C143" s="84">
        <v>20000</v>
      </c>
      <c r="D143" s="47">
        <v>43532</v>
      </c>
      <c r="E143" s="48" t="s">
        <v>11</v>
      </c>
      <c r="F143" s="49" t="s">
        <v>183</v>
      </c>
    </row>
    <row r="144" spans="2:6" ht="13.95" customHeight="1" x14ac:dyDescent="0.3">
      <c r="B144" s="45" t="s">
        <v>185</v>
      </c>
      <c r="C144" s="84">
        <v>100000</v>
      </c>
      <c r="D144" s="47">
        <v>43537</v>
      </c>
      <c r="E144" s="48" t="s">
        <v>11</v>
      </c>
      <c r="F144" s="49" t="s">
        <v>183</v>
      </c>
    </row>
    <row r="145" spans="2:6" ht="13.95" customHeight="1" x14ac:dyDescent="0.3">
      <c r="B145" s="50" t="s">
        <v>186</v>
      </c>
      <c r="C145" s="86">
        <v>78487.89</v>
      </c>
      <c r="D145" s="87">
        <v>43538</v>
      </c>
      <c r="E145" s="85" t="s">
        <v>11</v>
      </c>
      <c r="F145" s="105" t="s">
        <v>183</v>
      </c>
    </row>
    <row r="146" spans="2:6" ht="13.95" customHeight="1" x14ac:dyDescent="0.3">
      <c r="B146" s="45" t="s">
        <v>187</v>
      </c>
      <c r="C146" s="46">
        <v>70000</v>
      </c>
      <c r="D146" s="47">
        <v>43544</v>
      </c>
      <c r="E146" s="48" t="s">
        <v>11</v>
      </c>
      <c r="F146" s="49" t="s">
        <v>183</v>
      </c>
    </row>
    <row r="147" spans="2:6" ht="13.95" customHeight="1" x14ac:dyDescent="0.3">
      <c r="B147" s="45" t="s">
        <v>188</v>
      </c>
      <c r="C147" s="46">
        <v>35000</v>
      </c>
      <c r="D147" s="47">
        <v>43553</v>
      </c>
      <c r="E147" s="48" t="s">
        <v>11</v>
      </c>
      <c r="F147" s="49" t="s">
        <v>183</v>
      </c>
    </row>
    <row r="148" spans="2:6" ht="13.95" customHeight="1" x14ac:dyDescent="0.3">
      <c r="B148" s="100" t="s">
        <v>189</v>
      </c>
      <c r="C148" s="72">
        <f>SUM(C149:C149)</f>
        <v>180368.96999999997</v>
      </c>
      <c r="D148" s="80"/>
      <c r="E148" s="79"/>
      <c r="F148" s="101"/>
    </row>
    <row r="149" spans="2:6" ht="13.95" customHeight="1" x14ac:dyDescent="0.3">
      <c r="B149" s="45" t="s">
        <v>190</v>
      </c>
      <c r="C149" s="46">
        <f>'[1]FEV 2019'!B125</f>
        <v>180368.96999999997</v>
      </c>
      <c r="D149" s="47">
        <v>43524</v>
      </c>
      <c r="E149" s="48" t="s">
        <v>191</v>
      </c>
      <c r="F149" s="49" t="s">
        <v>192</v>
      </c>
    </row>
    <row r="150" spans="2:6" ht="13.95" customHeight="1" thickBot="1" x14ac:dyDescent="0.35">
      <c r="B150" s="106" t="s">
        <v>193</v>
      </c>
      <c r="C150" s="107">
        <f>C148+C141-C139</f>
        <v>23237.390000000014</v>
      </c>
      <c r="D150" s="108">
        <v>43555</v>
      </c>
      <c r="E150" s="109"/>
      <c r="F150" s="110"/>
    </row>
    <row r="151" spans="2:6" ht="13.95" customHeight="1" x14ac:dyDescent="0.3">
      <c r="B151" s="67"/>
      <c r="C151" s="68"/>
      <c r="D151" s="69"/>
      <c r="E151" s="70"/>
      <c r="F151" s="54"/>
    </row>
    <row r="152" spans="2:6" ht="13.95" customHeight="1" x14ac:dyDescent="0.3">
      <c r="B152" s="10" t="s">
        <v>194</v>
      </c>
      <c r="C152" s="51"/>
      <c r="D152" s="52"/>
      <c r="E152" s="53"/>
      <c r="F152" s="54"/>
    </row>
    <row r="153" spans="2:6" ht="13.95" customHeight="1" x14ac:dyDescent="0.3">
      <c r="B153" s="55" t="s">
        <v>195</v>
      </c>
      <c r="C153" s="56"/>
      <c r="D153" s="56"/>
      <c r="E153" s="56"/>
      <c r="F153" s="57"/>
    </row>
    <row r="154" spans="2:6" ht="13.95" customHeight="1" x14ac:dyDescent="0.3">
      <c r="B154" s="58" t="s">
        <v>196</v>
      </c>
      <c r="C154" s="59"/>
      <c r="D154" s="59"/>
      <c r="E154" s="59"/>
      <c r="F154" s="60"/>
    </row>
    <row r="155" spans="2:6" ht="13.95" customHeight="1" thickBot="1" x14ac:dyDescent="0.35">
      <c r="B155" s="61" t="s">
        <v>197</v>
      </c>
      <c r="C155" s="62"/>
      <c r="D155" s="62"/>
      <c r="E155" s="62"/>
      <c r="F155" s="63"/>
    </row>
    <row r="156" spans="2:6" ht="13.95" customHeight="1" x14ac:dyDescent="0.3"/>
    <row r="157" spans="2:6" ht="13.95" customHeight="1" x14ac:dyDescent="0.3"/>
  </sheetData>
  <mergeCells count="4">
    <mergeCell ref="B4:F4"/>
    <mergeCell ref="B153:F153"/>
    <mergeCell ref="B154:F154"/>
    <mergeCell ref="B155:F155"/>
  </mergeCells>
  <pageMargins left="0.511811024" right="0.511811024" top="0.78740157499999996" bottom="0.78740157499999996" header="0.31496062000000002" footer="0.31496062000000002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Suporte</cp:lastModifiedBy>
  <cp:lastPrinted>2023-02-02T21:15:08Z</cp:lastPrinted>
  <dcterms:created xsi:type="dcterms:W3CDTF">2023-02-02T21:13:49Z</dcterms:created>
  <dcterms:modified xsi:type="dcterms:W3CDTF">2023-02-02T21:15:45Z</dcterms:modified>
</cp:coreProperties>
</file>