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orte\Desktop\SOBRE SISTEMA\SITE\PRIMEIRAS PUBLICAÇOES\HMAA\PRESTACAO DE CONTAS\2020\"/>
    </mc:Choice>
  </mc:AlternateContent>
  <xr:revisionPtr revIDLastSave="0" documentId="8_{CB342326-6CA6-4518-BDEA-5AFF14AA141A}" xr6:coauthVersionLast="47" xr6:coauthVersionMax="47" xr10:uidLastSave="{00000000-0000-0000-0000-000000000000}"/>
  <bookViews>
    <workbookView xWindow="-108" yWindow="-108" windowWidth="23256" windowHeight="12576" xr2:uid="{68A7476A-F4EB-4669-83FE-5F76A4EAAA26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0" i="1" l="1"/>
  <c r="C164" i="1"/>
  <c r="C156" i="1"/>
  <c r="C147" i="1"/>
  <c r="C144" i="1"/>
  <c r="C140" i="1"/>
  <c r="C137" i="1"/>
  <c r="C133" i="1"/>
  <c r="C121" i="1"/>
  <c r="C118" i="1"/>
  <c r="C116" i="1"/>
  <c r="C109" i="1"/>
  <c r="C105" i="1"/>
  <c r="C104" i="1"/>
  <c r="C100" i="1"/>
  <c r="C95" i="1"/>
  <c r="C91" i="1"/>
  <c r="C88" i="1"/>
  <c r="C85" i="1"/>
  <c r="C79" i="1"/>
  <c r="C64" i="1"/>
  <c r="C59" i="1"/>
  <c r="C55" i="1"/>
  <c r="C53" i="1"/>
  <c r="C33" i="1" s="1"/>
  <c r="C34" i="1"/>
  <c r="C24" i="1"/>
  <c r="C12" i="1"/>
  <c r="C8" i="1"/>
  <c r="C7" i="1" s="1"/>
  <c r="C58" i="1" l="1"/>
  <c r="C162" i="1" s="1"/>
  <c r="C174" i="1" s="1"/>
  <c r="C115" i="1"/>
</calcChain>
</file>

<file path=xl/sharedStrings.xml><?xml version="1.0" encoding="utf-8"?>
<sst xmlns="http://schemas.openxmlformats.org/spreadsheetml/2006/main" count="344" uniqueCount="202">
  <si>
    <r>
      <rPr>
        <b/>
        <sz val="10"/>
        <rFont val="Calibri"/>
        <family val="2"/>
        <scheme val="minor"/>
      </rPr>
      <t>UNIDADE:</t>
    </r>
    <r>
      <rPr>
        <sz val="10"/>
        <rFont val="Calibri"/>
        <family val="2"/>
        <scheme val="minor"/>
      </rPr>
      <t xml:space="preserve"> HOSPITAL MUNICIPAL ADAILTON DO AMARAL - HMAA</t>
    </r>
  </si>
  <si>
    <r>
      <rPr>
        <b/>
        <sz val="10"/>
        <rFont val="Calibri"/>
        <family val="2"/>
        <scheme val="minor"/>
      </rPr>
      <t>N° CONTRATO DE GESTÃO:</t>
    </r>
    <r>
      <rPr>
        <sz val="10"/>
        <rFont val="Calibri"/>
        <family val="2"/>
        <scheme val="minor"/>
      </rPr>
      <t xml:space="preserve"> 159/2018</t>
    </r>
  </si>
  <si>
    <t>PRESTAÇÃO DE CONTAS MARÇO/2020</t>
  </si>
  <si>
    <t>ITENS DE DESPESAS - MARÇO /2020</t>
  </si>
  <si>
    <t>R$ VALORES</t>
  </si>
  <si>
    <t>DATA  PGT</t>
  </si>
  <si>
    <t>OPERAÇÃO</t>
  </si>
  <si>
    <t>DETALHES</t>
  </si>
  <si>
    <t>1. Pessoal</t>
  </si>
  <si>
    <t>1.1. Salários (CLT)</t>
  </si>
  <si>
    <t>FOLHA  FEVEREIRO/2020</t>
  </si>
  <si>
    <t>TED/TRANSF</t>
  </si>
  <si>
    <t>RESCISÃO MARIANA PIMENTA MACHADO</t>
  </si>
  <si>
    <t>TED</t>
  </si>
  <si>
    <t>1.2. Outras Formas de Contratação</t>
  </si>
  <si>
    <t>NATANAEL MARTINS COELHO E CIA LTDA ME</t>
  </si>
  <si>
    <t>TRANSF</t>
  </si>
  <si>
    <t>NFSE 1294</t>
  </si>
  <si>
    <t>BRUNNA SOUZA SARAIVA</t>
  </si>
  <si>
    <t>NFSE 016</t>
  </si>
  <si>
    <t>RODRIGUES E FELIX LTDA ME</t>
  </si>
  <si>
    <t>NFSE 072</t>
  </si>
  <si>
    <t>PEDATELLA NUTRIÇÃO EIRELI</t>
  </si>
  <si>
    <t>NFSE 007</t>
  </si>
  <si>
    <t>PROVIDA MEDICINA PREVENTIVA LTDA</t>
  </si>
  <si>
    <t>DOC</t>
  </si>
  <si>
    <t>NFSE 554</t>
  </si>
  <si>
    <t>NFSE 077</t>
  </si>
  <si>
    <t>ANDRADE VILELA &amp; SANTOS VILELA LTDA</t>
  </si>
  <si>
    <t>NFSE 079</t>
  </si>
  <si>
    <t>SERVIÇOS MEDICOS VITORIA VIDA EIRELI</t>
  </si>
  <si>
    <t>NFSE 005</t>
  </si>
  <si>
    <t>PRO-SAÚDE SERVIÇOS MÉDICOS</t>
  </si>
  <si>
    <t>NFSE 071</t>
  </si>
  <si>
    <t>1.3. Encargos/Benefícios</t>
  </si>
  <si>
    <t>GPS S FL PGTO02/2020</t>
  </si>
  <si>
    <t>GUIA</t>
  </si>
  <si>
    <t>GPS</t>
  </si>
  <si>
    <t>PIS S FL PGTO 02/2020</t>
  </si>
  <si>
    <t>DARF</t>
  </si>
  <si>
    <t>FGTS RESCISÃO MARIANA PIMENTA MACHADO</t>
  </si>
  <si>
    <t>GUIA FGTS</t>
  </si>
  <si>
    <t>IRRF FL PGTO 02/2020</t>
  </si>
  <si>
    <t>FGTS S FL 02/2020</t>
  </si>
  <si>
    <t>FGTS S FL 01/2020</t>
  </si>
  <si>
    <t xml:space="preserve">GPS S FL 01/2020 COMPLENTAR </t>
  </si>
  <si>
    <t>2. Mat/Med</t>
  </si>
  <si>
    <t>2.1. Medicamentos</t>
  </si>
  <si>
    <t xml:space="preserve">ALIANÇA HOSPITALAR </t>
  </si>
  <si>
    <t>NF 5188</t>
  </si>
  <si>
    <t>CIENTIFICA MEDICA HOSPITALAR LTDA</t>
  </si>
  <si>
    <t>NF 113599</t>
  </si>
  <si>
    <t>MCW PRODUTOS MEDICOS E HOSPITALARES LTDA</t>
  </si>
  <si>
    <t>NF 313415</t>
  </si>
  <si>
    <t>BD DISTRIBUIDORA DE MEDIC E MAT HOSPITALAR LTDA</t>
  </si>
  <si>
    <t>NF 23879</t>
  </si>
  <si>
    <t>NF 113887</t>
  </si>
  <si>
    <t>ONCOTECH HOSPITALAR COMERCIO DE MEDICAMENTOS</t>
  </si>
  <si>
    <t>NF 30619</t>
  </si>
  <si>
    <t>SUPERMEDICA DIST HOSPITALAR EIRELI</t>
  </si>
  <si>
    <t>NF 73628</t>
  </si>
  <si>
    <t>NF 72959</t>
  </si>
  <si>
    <t>NF 72960</t>
  </si>
  <si>
    <t>NF 74577</t>
  </si>
  <si>
    <t>NF 75062</t>
  </si>
  <si>
    <t>NF 75061</t>
  </si>
  <si>
    <t>DELTA MED COM PROD HOSPILAR EIRELI</t>
  </si>
  <si>
    <t>NF 82376</t>
  </si>
  <si>
    <t>NF 78812</t>
  </si>
  <si>
    <t>NF 114306</t>
  </si>
  <si>
    <t>NF 78838</t>
  </si>
  <si>
    <t>NF 82387</t>
  </si>
  <si>
    <t>2.2. Materais Hospitalares</t>
  </si>
  <si>
    <t>2.3 Gases Medicinais</t>
  </si>
  <si>
    <t xml:space="preserve">MERCADÃO DOS PARAFUSOS </t>
  </si>
  <si>
    <t>NF 301</t>
  </si>
  <si>
    <t>3. Materais Diversos</t>
  </si>
  <si>
    <t>3.1. Materiais de Higienização</t>
  </si>
  <si>
    <t>MERCEARIA PREÇO BAIXO - ALDELICIA LOPES CHAVES</t>
  </si>
  <si>
    <t>NF 643</t>
  </si>
  <si>
    <t>NF 646</t>
  </si>
  <si>
    <t>NF 651</t>
  </si>
  <si>
    <t>3.2. Materiais / Gêneros Alimentícios</t>
  </si>
  <si>
    <t>NF 641</t>
  </si>
  <si>
    <t>NF 642</t>
  </si>
  <si>
    <t>NF 645</t>
  </si>
  <si>
    <t>ROGERIO DOS SANTOS ROQUE</t>
  </si>
  <si>
    <t>NF 732</t>
  </si>
  <si>
    <t>MARIA ODETE F FARIA AZEVEDO ME</t>
  </si>
  <si>
    <t>NF 088</t>
  </si>
  <si>
    <t>MOISES VENTURA PACHEO ME</t>
  </si>
  <si>
    <t>NF 649</t>
  </si>
  <si>
    <t>VANDEIR ALVES NOGUEIRA ME</t>
  </si>
  <si>
    <t>NF 397</t>
  </si>
  <si>
    <t>NF 089</t>
  </si>
  <si>
    <t>NF 650</t>
  </si>
  <si>
    <t>NF 090</t>
  </si>
  <si>
    <t>NF 653</t>
  </si>
  <si>
    <t xml:space="preserve">TED </t>
  </si>
  <si>
    <t>NF 091</t>
  </si>
  <si>
    <t>3.3. Material Expediente</t>
  </si>
  <si>
    <t>RUBIANA DE GODOI SILVA EIRELI ME - PAPELARIA TEIXEIRA</t>
  </si>
  <si>
    <t>NF 2628</t>
  </si>
  <si>
    <t>GRAFICA MARQUES LTDA</t>
  </si>
  <si>
    <t>BOLETO</t>
  </si>
  <si>
    <t>NF 6593</t>
  </si>
  <si>
    <t>NF 6588</t>
  </si>
  <si>
    <t>NF 6624</t>
  </si>
  <si>
    <t>3.4. Material Divulgação</t>
  </si>
  <si>
    <t>3.5. Material Permanente</t>
  </si>
  <si>
    <t>3.6. Combustível</t>
  </si>
  <si>
    <t>COMERCIAL DE DERIVADOS DE PETROLEO JOTTAS LTDA</t>
  </si>
  <si>
    <t>NF 23784</t>
  </si>
  <si>
    <t>COMERCIAL DE DERIVADOS DE PETROLEO JOTAS LTDA</t>
  </si>
  <si>
    <t>NF 6914</t>
  </si>
  <si>
    <t>3.7. GLP</t>
  </si>
  <si>
    <t>SMA REVENDEDORA DE GAS LTDA - CISAGAS</t>
  </si>
  <si>
    <t>NF 103</t>
  </si>
  <si>
    <t>NF 104</t>
  </si>
  <si>
    <t>NF 135</t>
  </si>
  <si>
    <t>3.8. Material de Lavanderia</t>
  </si>
  <si>
    <t>R7 COMERC DE PROD DE HIG EIRELI EPP</t>
  </si>
  <si>
    <t>NF 18231</t>
  </si>
  <si>
    <t>NF 18232</t>
  </si>
  <si>
    <t>4. Manutenção</t>
  </si>
  <si>
    <t>4.1. Materiais de Manutenção</t>
  </si>
  <si>
    <t>ALFA PNEUS AUTO CENTER EIRELI</t>
  </si>
  <si>
    <t>NF 2328</t>
  </si>
  <si>
    <t>4.2. Serviços de Manutenção</t>
  </si>
  <si>
    <t>NFSE 1052</t>
  </si>
  <si>
    <t>DIVINO BISPO DOS SANTOS</t>
  </si>
  <si>
    <t>NFSE 056</t>
  </si>
  <si>
    <t>LOCMEDIKAL LOC E SERVIÇOS EIRELI ME</t>
  </si>
  <si>
    <t>NFSE 187</t>
  </si>
  <si>
    <t>NILSON ROSA DE SOUZA EIRELI ME</t>
  </si>
  <si>
    <t>NFSE 084</t>
  </si>
  <si>
    <t>5. Seguros / Impostos / Taxas</t>
  </si>
  <si>
    <t>5.1. Seguros (Imóvel e Automóvel)</t>
  </si>
  <si>
    <t>5.2. Taxas e Serviços de Cartório</t>
  </si>
  <si>
    <t>5.3. Taxas Impostos</t>
  </si>
  <si>
    <t>IR S NFSE 6905 APOIO COMP 10/2019</t>
  </si>
  <si>
    <t>CSRF S NF N. 6905 COMP 10/2019</t>
  </si>
  <si>
    <t>IR S NFSE 7113 APOIO</t>
  </si>
  <si>
    <t>CSRF S NF N 7113 APOIO COM 11/2019</t>
  </si>
  <si>
    <t>IR S NFSE 7438 APOIO COMP 01/2020</t>
  </si>
  <si>
    <t>CSRF S NFSE 7438 COMP 01/2020</t>
  </si>
  <si>
    <t>IR S NFSE COMP 01/2020</t>
  </si>
  <si>
    <t>CSRF S NFSE COMP01/2020</t>
  </si>
  <si>
    <t>IR S NFSE COMP 02/2020</t>
  </si>
  <si>
    <t>CSRF S NFSE COMP 02/2020</t>
  </si>
  <si>
    <t>5.4. Taxas Bancárias</t>
  </si>
  <si>
    <t>BANCO DO BRASIL DOC/TED ELETRÔNICO</t>
  </si>
  <si>
    <t>TARIFA PACOTES SERVIÇOS</t>
  </si>
  <si>
    <t>TARIFAS</t>
  </si>
  <si>
    <t>6. Telefonia</t>
  </si>
  <si>
    <t xml:space="preserve">TELEFONE FIXO OI </t>
  </si>
  <si>
    <t>7. Água</t>
  </si>
  <si>
    <t>SANEAGO</t>
  </si>
  <si>
    <t>FATURA</t>
  </si>
  <si>
    <t>FAT 4039714765</t>
  </si>
  <si>
    <t>FAT 4040238079</t>
  </si>
  <si>
    <t>8. Energia Elétrica</t>
  </si>
  <si>
    <t>9. Prestação de Serviços Terceiros</t>
  </si>
  <si>
    <t>ALLEN DANIEL SOUZA</t>
  </si>
  <si>
    <t>NFSE 015</t>
  </si>
  <si>
    <t xml:space="preserve">ADM SERVIÇOS E CONSULTORIA LTDA </t>
  </si>
  <si>
    <t>NFSE 017</t>
  </si>
  <si>
    <t xml:space="preserve">DOUGLAS HENRIQUE DE CARVALHO </t>
  </si>
  <si>
    <t>NFSE 028</t>
  </si>
  <si>
    <t>PRO ATIVA CURSOS E RECURSOS HUMANO</t>
  </si>
  <si>
    <t>NFSE 024</t>
  </si>
  <si>
    <t>MARLENE JOSE SILVA GONÇALVES</t>
  </si>
  <si>
    <t>NFSE 174</t>
  </si>
  <si>
    <t xml:space="preserve">HOTEL VEREDA DO ARAGUAIA EIRELI </t>
  </si>
  <si>
    <t>NFSE 6013</t>
  </si>
  <si>
    <t xml:space="preserve">LOCALIZA RENT A CAR </t>
  </si>
  <si>
    <t>FAT 378119</t>
  </si>
  <si>
    <t>10. Informática</t>
  </si>
  <si>
    <t>SD DE MEDEIROS LTDA</t>
  </si>
  <si>
    <t>NFSE 19096</t>
  </si>
  <si>
    <t>ATIAL BARU SISTEMAS LTDA</t>
  </si>
  <si>
    <t>NFSE 11760</t>
  </si>
  <si>
    <t>TELEVIDA CENTRO ESPECIALIZADO DE TELEDIAGNOSTICO LTDA</t>
  </si>
  <si>
    <t>NFSE 80496</t>
  </si>
  <si>
    <t>NFSE 20297</t>
  </si>
  <si>
    <t>11. TOTAL GLOBAL</t>
  </si>
  <si>
    <t>TOTAL DO REPASSE</t>
  </si>
  <si>
    <t>3º PARC REF FEVEREIRO 2020 (17 º REPASSE)</t>
  </si>
  <si>
    <t>TED - 104 0794 11433328000118 FMS SMA</t>
  </si>
  <si>
    <t>PARC REF JUL/2019 E AGO/2019</t>
  </si>
  <si>
    <t>1º PARC REF MARCO 2020 (18º REPASSE)</t>
  </si>
  <si>
    <t>12. SALDO DO MÊS ANTERIOR</t>
  </si>
  <si>
    <t>SALDO CONTA DIA 29/02/20</t>
  </si>
  <si>
    <t>SALDO</t>
  </si>
  <si>
    <t>SALDO CONTA MÊS ANTERIOR</t>
  </si>
  <si>
    <t>ESTORNO C.A. DISTRIBUIDORA</t>
  </si>
  <si>
    <t>ESTORNO PGTO A MAIOR NOTAS: 7390 / 7492 / 7610</t>
  </si>
  <si>
    <t>SALDO EM CONTA</t>
  </si>
  <si>
    <t>GOIÂNIA (GO),  31 MARÇO DE 2020</t>
  </si>
  <si>
    <t>Ronnie Márcio Cabral</t>
  </si>
  <si>
    <t>Superintendente Executivo</t>
  </si>
  <si>
    <t>Instituto Alcance Gestão em Saude - IAGS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</si>
</sst>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;@"/>
    <numFmt numFmtId="165" formatCode="&quot;R$&quot;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</font>
    <font>
      <i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596B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16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horizontal="right" vertical="top"/>
    </xf>
    <xf numFmtId="164" fontId="2" fillId="0" borderId="2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left" vertical="top"/>
    </xf>
    <xf numFmtId="0" fontId="2" fillId="0" borderId="3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5" xfId="0" applyFont="1" applyBorder="1" applyAlignment="1">
      <alignment vertical="top"/>
    </xf>
    <xf numFmtId="0" fontId="3" fillId="0" borderId="4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2" fillId="4" borderId="9" xfId="0" applyFont="1" applyFill="1" applyBorder="1" applyAlignment="1">
      <alignment horizontal="left" vertical="top" wrapText="1"/>
    </xf>
    <xf numFmtId="165" fontId="2" fillId="0" borderId="10" xfId="0" applyNumberFormat="1" applyFont="1" applyBorder="1" applyAlignment="1">
      <alignment horizontal="right" vertical="top"/>
    </xf>
    <xf numFmtId="164" fontId="2" fillId="4" borderId="10" xfId="0" applyNumberFormat="1" applyFont="1" applyFill="1" applyBorder="1" applyAlignment="1">
      <alignment horizontal="center" vertical="top" wrapText="1"/>
    </xf>
    <xf numFmtId="0" fontId="2" fillId="4" borderId="11" xfId="0" applyFont="1" applyFill="1" applyBorder="1" applyAlignment="1">
      <alignment horizontal="left" vertical="top" wrapText="1"/>
    </xf>
    <xf numFmtId="0" fontId="2" fillId="3" borderId="9" xfId="0" applyFont="1" applyFill="1" applyBorder="1" applyAlignment="1">
      <alignment horizontal="left" vertical="top" wrapText="1"/>
    </xf>
    <xf numFmtId="4" fontId="2" fillId="3" borderId="10" xfId="0" applyNumberFormat="1" applyFont="1" applyFill="1" applyBorder="1" applyAlignment="1">
      <alignment horizontal="right" vertical="top"/>
    </xf>
    <xf numFmtId="164" fontId="2" fillId="3" borderId="10" xfId="0" applyNumberFormat="1" applyFont="1" applyFill="1" applyBorder="1" applyAlignment="1">
      <alignment horizontal="center" vertical="top" wrapText="1"/>
    </xf>
    <xf numFmtId="0" fontId="2" fillId="3" borderId="10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4" fontId="2" fillId="0" borderId="10" xfId="0" applyNumberFormat="1" applyFont="1" applyBorder="1" applyAlignment="1">
      <alignment horizontal="right" vertical="top"/>
    </xf>
    <xf numFmtId="164" fontId="2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9" xfId="0" applyFont="1" applyBorder="1"/>
    <xf numFmtId="0" fontId="2" fillId="4" borderId="9" xfId="0" applyFont="1" applyFill="1" applyBorder="1" applyAlignment="1">
      <alignment horizontal="left" vertical="top"/>
    </xf>
    <xf numFmtId="4" fontId="2" fillId="0" borderId="10" xfId="0" applyNumberFormat="1" applyFont="1" applyBorder="1" applyAlignment="1" applyProtection="1">
      <alignment horizontal="right" vertical="top"/>
      <protection locked="0"/>
    </xf>
    <xf numFmtId="164" fontId="2" fillId="4" borderId="10" xfId="0" applyNumberFormat="1" applyFont="1" applyFill="1" applyBorder="1" applyAlignment="1">
      <alignment horizontal="center" vertical="top"/>
    </xf>
    <xf numFmtId="0" fontId="2" fillId="4" borderId="10" xfId="0" applyFont="1" applyFill="1" applyBorder="1" applyAlignment="1">
      <alignment horizontal="left" vertical="top"/>
    </xf>
    <xf numFmtId="0" fontId="2" fillId="4" borderId="11" xfId="0" applyFont="1" applyFill="1" applyBorder="1" applyAlignment="1">
      <alignment horizontal="left" vertical="top"/>
    </xf>
    <xf numFmtId="4" fontId="4" fillId="4" borderId="10" xfId="0" applyNumberFormat="1" applyFont="1" applyFill="1" applyBorder="1" applyAlignment="1" applyProtection="1">
      <alignment horizontal="right" vertical="top"/>
      <protection locked="0"/>
    </xf>
    <xf numFmtId="164" fontId="4" fillId="4" borderId="10" xfId="0" applyNumberFormat="1" applyFont="1" applyFill="1" applyBorder="1" applyAlignment="1">
      <alignment horizontal="center" vertical="top"/>
    </xf>
    <xf numFmtId="0" fontId="4" fillId="4" borderId="10" xfId="0" applyFont="1" applyFill="1" applyBorder="1" applyAlignment="1">
      <alignment horizontal="left" vertical="top"/>
    </xf>
    <xf numFmtId="0" fontId="4" fillId="4" borderId="11" xfId="0" applyFont="1" applyFill="1" applyBorder="1" applyAlignment="1">
      <alignment horizontal="left" vertical="top"/>
    </xf>
    <xf numFmtId="0" fontId="5" fillId="0" borderId="9" xfId="0" applyFont="1" applyBorder="1"/>
    <xf numFmtId="0" fontId="2" fillId="4" borderId="10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vertical="top"/>
    </xf>
    <xf numFmtId="16" fontId="2" fillId="4" borderId="10" xfId="0" applyNumberFormat="1" applyFont="1" applyFill="1" applyBorder="1" applyAlignment="1">
      <alignment horizontal="left" vertical="top"/>
    </xf>
    <xf numFmtId="164" fontId="2" fillId="0" borderId="10" xfId="0" applyNumberFormat="1" applyFont="1" applyBorder="1" applyAlignment="1">
      <alignment horizontal="center" vertical="top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4" borderId="9" xfId="0" applyFont="1" applyFill="1" applyBorder="1" applyAlignment="1">
      <alignment vertical="top"/>
    </xf>
    <xf numFmtId="0" fontId="2" fillId="3" borderId="9" xfId="0" applyFont="1" applyFill="1" applyBorder="1" applyAlignment="1">
      <alignment vertical="top"/>
    </xf>
    <xf numFmtId="164" fontId="2" fillId="3" borderId="10" xfId="0" applyNumberFormat="1" applyFont="1" applyFill="1" applyBorder="1" applyAlignment="1">
      <alignment horizontal="center" vertical="top"/>
    </xf>
    <xf numFmtId="0" fontId="2" fillId="3" borderId="10" xfId="0" applyFont="1" applyFill="1" applyBorder="1" applyAlignment="1">
      <alignment horizontal="left" vertical="top"/>
    </xf>
    <xf numFmtId="0" fontId="2" fillId="3" borderId="11" xfId="0" applyFont="1" applyFill="1" applyBorder="1" applyAlignment="1">
      <alignment horizontal="left" vertical="top"/>
    </xf>
    <xf numFmtId="14" fontId="2" fillId="0" borderId="10" xfId="0" applyNumberFormat="1" applyFont="1" applyBorder="1" applyAlignment="1">
      <alignment horizontal="left" vertical="top"/>
    </xf>
    <xf numFmtId="0" fontId="5" fillId="0" borderId="9" xfId="0" applyFont="1" applyBorder="1" applyAlignment="1">
      <alignment vertical="top"/>
    </xf>
    <xf numFmtId="4" fontId="2" fillId="4" borderId="10" xfId="0" applyNumberFormat="1" applyFont="1" applyFill="1" applyBorder="1" applyAlignment="1">
      <alignment horizontal="right" vertical="top"/>
    </xf>
    <xf numFmtId="164" fontId="2" fillId="4" borderId="10" xfId="0" applyNumberFormat="1" applyFont="1" applyFill="1" applyBorder="1" applyAlignment="1">
      <alignment horizontal="left" vertical="top"/>
    </xf>
    <xf numFmtId="0" fontId="2" fillId="4" borderId="11" xfId="0" applyFont="1" applyFill="1" applyBorder="1" applyAlignment="1">
      <alignment vertical="top"/>
    </xf>
    <xf numFmtId="0" fontId="0" fillId="0" borderId="9" xfId="0" applyBorder="1"/>
    <xf numFmtId="0" fontId="4" fillId="0" borderId="0" xfId="0" applyFont="1" applyAlignment="1">
      <alignment vertical="top"/>
    </xf>
    <xf numFmtId="0" fontId="4" fillId="4" borderId="9" xfId="0" applyFont="1" applyFill="1" applyBorder="1" applyAlignment="1">
      <alignment vertical="top"/>
    </xf>
    <xf numFmtId="4" fontId="4" fillId="4" borderId="10" xfId="0" applyNumberFormat="1" applyFont="1" applyFill="1" applyBorder="1" applyAlignment="1">
      <alignment horizontal="right" vertical="top"/>
    </xf>
    <xf numFmtId="164" fontId="4" fillId="4" borderId="10" xfId="0" applyNumberFormat="1" applyFont="1" applyFill="1" applyBorder="1" applyAlignment="1">
      <alignment horizontal="left" vertical="top"/>
    </xf>
    <xf numFmtId="0" fontId="4" fillId="4" borderId="11" xfId="0" applyFont="1" applyFill="1" applyBorder="1" applyAlignment="1">
      <alignment vertical="top"/>
    </xf>
    <xf numFmtId="4" fontId="2" fillId="4" borderId="10" xfId="0" applyNumberFormat="1" applyFont="1" applyFill="1" applyBorder="1" applyAlignment="1" applyProtection="1">
      <alignment horizontal="right" vertical="top"/>
      <protection locked="0"/>
    </xf>
    <xf numFmtId="0" fontId="4" fillId="0" borderId="9" xfId="0" applyFont="1" applyBorder="1" applyAlignment="1">
      <alignment vertical="top"/>
    </xf>
    <xf numFmtId="164" fontId="4" fillId="4" borderId="10" xfId="0" applyNumberFormat="1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left" vertical="top" wrapText="1"/>
    </xf>
    <xf numFmtId="0" fontId="4" fillId="4" borderId="11" xfId="0" applyFont="1" applyFill="1" applyBorder="1" applyAlignment="1">
      <alignment horizontal="left" vertical="top" wrapText="1"/>
    </xf>
    <xf numFmtId="4" fontId="3" fillId="3" borderId="10" xfId="0" applyNumberFormat="1" applyFont="1" applyFill="1" applyBorder="1" applyAlignment="1">
      <alignment horizontal="right" vertical="top"/>
    </xf>
    <xf numFmtId="16" fontId="2" fillId="4" borderId="11" xfId="0" applyNumberFormat="1" applyFont="1" applyFill="1" applyBorder="1" applyAlignment="1">
      <alignment horizontal="left" vertical="top"/>
    </xf>
    <xf numFmtId="0" fontId="6" fillId="0" borderId="9" xfId="0" applyFont="1" applyBorder="1"/>
    <xf numFmtId="0" fontId="2" fillId="0" borderId="10" xfId="0" applyFont="1" applyBorder="1" applyAlignment="1">
      <alignment horizontal="right" vertical="top"/>
    </xf>
    <xf numFmtId="0" fontId="2" fillId="0" borderId="11" xfId="0" applyFont="1" applyBorder="1" applyAlignment="1">
      <alignment vertical="top"/>
    </xf>
    <xf numFmtId="0" fontId="7" fillId="0" borderId="9" xfId="0" applyFont="1" applyBorder="1" applyAlignment="1">
      <alignment vertical="top"/>
    </xf>
    <xf numFmtId="4" fontId="7" fillId="0" borderId="10" xfId="0" applyNumberFormat="1" applyFont="1" applyBorder="1" applyAlignment="1">
      <alignment horizontal="right" vertical="top"/>
    </xf>
    <xf numFmtId="164" fontId="7" fillId="0" borderId="10" xfId="0" applyNumberFormat="1" applyFont="1" applyBorder="1" applyAlignment="1">
      <alignment horizontal="center" vertical="top"/>
    </xf>
    <xf numFmtId="0" fontId="7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43" fontId="2" fillId="0" borderId="10" xfId="1" applyFont="1" applyBorder="1" applyAlignment="1">
      <alignment horizontal="right" vertical="top"/>
    </xf>
    <xf numFmtId="14" fontId="2" fillId="0" borderId="9" xfId="0" applyNumberFormat="1" applyFont="1" applyBorder="1" applyAlignment="1">
      <alignment horizontal="left"/>
    </xf>
    <xf numFmtId="14" fontId="6" fillId="0" borderId="9" xfId="0" applyNumberFormat="1" applyFont="1" applyBorder="1" applyAlignment="1">
      <alignment horizontal="left"/>
    </xf>
    <xf numFmtId="0" fontId="2" fillId="4" borderId="0" xfId="0" applyFont="1" applyFill="1" applyAlignment="1">
      <alignment vertical="top"/>
    </xf>
    <xf numFmtId="14" fontId="2" fillId="4" borderId="10" xfId="0" applyNumberFormat="1" applyFont="1" applyFill="1" applyBorder="1" applyAlignment="1">
      <alignment horizontal="left" vertical="top"/>
    </xf>
    <xf numFmtId="43" fontId="2" fillId="0" borderId="10" xfId="1" applyFont="1" applyFill="1" applyBorder="1" applyAlignment="1">
      <alignment horizontal="right" vertical="top"/>
    </xf>
    <xf numFmtId="43" fontId="2" fillId="0" borderId="10" xfId="1" applyFont="1" applyFill="1" applyBorder="1"/>
    <xf numFmtId="0" fontId="4" fillId="0" borderId="9" xfId="0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right" vertical="top"/>
    </xf>
    <xf numFmtId="164" fontId="4" fillId="0" borderId="1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4" fontId="2" fillId="4" borderId="0" xfId="0" applyNumberFormat="1" applyFont="1" applyFill="1" applyAlignment="1">
      <alignment horizontal="right" vertical="top"/>
    </xf>
    <xf numFmtId="164" fontId="2" fillId="4" borderId="0" xfId="0" applyNumberFormat="1" applyFont="1" applyFill="1" applyAlignment="1">
      <alignment horizontal="center" vertical="top" wrapText="1"/>
    </xf>
    <xf numFmtId="0" fontId="2" fillId="4" borderId="0" xfId="0" applyFont="1" applyFill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5" xfId="0" applyFont="1" applyBorder="1" applyAlignment="1">
      <alignment horizontal="center" vertical="top"/>
    </xf>
    <xf numFmtId="0" fontId="9" fillId="0" borderId="6" xfId="0" applyFont="1" applyBorder="1" applyAlignment="1">
      <alignment horizontal="center" vertical="top"/>
    </xf>
    <xf numFmtId="0" fontId="9" fillId="0" borderId="7" xfId="0" applyFont="1" applyBorder="1" applyAlignment="1">
      <alignment horizontal="center" vertical="top"/>
    </xf>
    <xf numFmtId="0" fontId="9" fillId="0" borderId="8" xfId="0" applyFont="1" applyBorder="1" applyAlignment="1">
      <alignment horizontal="center" vertical="top"/>
    </xf>
    <xf numFmtId="0" fontId="2" fillId="0" borderId="0" xfId="0" applyFont="1" applyBorder="1" applyAlignment="1">
      <alignment horizontal="right" vertical="top"/>
    </xf>
    <xf numFmtId="164" fontId="2" fillId="0" borderId="0" xfId="0" applyNumberFormat="1" applyFont="1" applyBorder="1" applyAlignment="1">
      <alignment horizontal="center" vertical="top"/>
    </xf>
    <xf numFmtId="0" fontId="2" fillId="0" borderId="0" xfId="0" applyFont="1" applyBorder="1" applyAlignment="1">
      <alignment horizontal="left" vertical="top"/>
    </xf>
    <xf numFmtId="0" fontId="2" fillId="4" borderId="4" xfId="0" applyFont="1" applyFill="1" applyBorder="1" applyAlignment="1">
      <alignment horizontal="left" vertical="top" wrapText="1"/>
    </xf>
    <xf numFmtId="4" fontId="2" fillId="4" borderId="0" xfId="0" applyNumberFormat="1" applyFont="1" applyFill="1" applyBorder="1" applyAlignment="1">
      <alignment horizontal="right" vertical="top"/>
    </xf>
    <xf numFmtId="164" fontId="2" fillId="4" borderId="0" xfId="0" applyNumberFormat="1" applyFont="1" applyFill="1" applyBorder="1" applyAlignment="1">
      <alignment horizontal="center" vertical="top" wrapText="1"/>
    </xf>
    <xf numFmtId="0" fontId="2" fillId="4" borderId="0" xfId="0" applyFont="1" applyFill="1" applyBorder="1" applyAlignment="1">
      <alignment horizontal="left" vertical="top" wrapText="1"/>
    </xf>
    <xf numFmtId="164" fontId="3" fillId="2" borderId="10" xfId="0" applyNumberFormat="1" applyFont="1" applyFill="1" applyBorder="1" applyAlignment="1">
      <alignment horizontal="center" vertical="top"/>
    </xf>
    <xf numFmtId="4" fontId="3" fillId="2" borderId="10" xfId="0" applyNumberFormat="1" applyFont="1" applyFill="1" applyBorder="1" applyAlignment="1">
      <alignment horizontal="right" vertical="top"/>
    </xf>
    <xf numFmtId="0" fontId="3" fillId="2" borderId="10" xfId="0" applyFont="1" applyFill="1" applyBorder="1" applyAlignment="1">
      <alignment horizontal="left" vertical="top"/>
    </xf>
    <xf numFmtId="165" fontId="2" fillId="4" borderId="10" xfId="0" applyNumberFormat="1" applyFont="1" applyFill="1" applyBorder="1" applyAlignment="1">
      <alignment horizontal="right" vertical="top"/>
    </xf>
    <xf numFmtId="0" fontId="3" fillId="2" borderId="10" xfId="0" applyFont="1" applyFill="1" applyBorder="1" applyAlignment="1">
      <alignment horizontal="left" vertical="top" wrapText="1"/>
    </xf>
    <xf numFmtId="164" fontId="3" fillId="2" borderId="10" xfId="0" applyNumberFormat="1" applyFont="1" applyFill="1" applyBorder="1" applyAlignment="1">
      <alignment horizontal="center" vertical="top" wrapText="1"/>
    </xf>
    <xf numFmtId="4" fontId="7" fillId="0" borderId="10" xfId="0" applyNumberFormat="1" applyFont="1" applyBorder="1" applyAlignment="1" applyProtection="1">
      <alignment horizontal="right" vertical="top"/>
      <protection locked="0"/>
    </xf>
    <xf numFmtId="43" fontId="0" fillId="0" borderId="10" xfId="1" applyFont="1" applyFill="1" applyBorder="1"/>
    <xf numFmtId="43" fontId="2" fillId="0" borderId="10" xfId="1" applyFont="1" applyFill="1" applyBorder="1" applyAlignment="1">
      <alignment horizontal="right"/>
    </xf>
    <xf numFmtId="4" fontId="7" fillId="4" borderId="10" xfId="0" applyNumberFormat="1" applyFont="1" applyFill="1" applyBorder="1" applyAlignment="1">
      <alignment horizontal="right" vertical="top"/>
    </xf>
    <xf numFmtId="0" fontId="3" fillId="4" borderId="10" xfId="0" applyFont="1" applyFill="1" applyBorder="1" applyAlignment="1">
      <alignment horizontal="left" vertical="top" wrapText="1"/>
    </xf>
    <xf numFmtId="4" fontId="3" fillId="4" borderId="10" xfId="0" applyNumberFormat="1" applyFont="1" applyFill="1" applyBorder="1" applyAlignment="1">
      <alignment horizontal="right" vertical="top"/>
    </xf>
    <xf numFmtId="164" fontId="3" fillId="4" borderId="10" xfId="0" applyNumberFormat="1" applyFont="1" applyFill="1" applyBorder="1" applyAlignment="1">
      <alignment horizontal="center" vertical="top" wrapText="1"/>
    </xf>
    <xf numFmtId="4" fontId="2" fillId="0" borderId="10" xfId="0" applyNumberFormat="1" applyFont="1" applyBorder="1" applyAlignment="1">
      <alignment vertical="top"/>
    </xf>
    <xf numFmtId="0" fontId="3" fillId="2" borderId="12" xfId="0" applyFont="1" applyFill="1" applyBorder="1" applyAlignment="1">
      <alignment horizontal="center" vertical="top"/>
    </xf>
    <xf numFmtId="4" fontId="3" fillId="2" borderId="13" xfId="0" applyNumberFormat="1" applyFont="1" applyFill="1" applyBorder="1" applyAlignment="1" applyProtection="1">
      <alignment horizontal="center" vertical="top"/>
      <protection locked="0"/>
    </xf>
    <xf numFmtId="164" fontId="3" fillId="2" borderId="13" xfId="0" applyNumberFormat="1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vertical="top"/>
    </xf>
    <xf numFmtId="0" fontId="3" fillId="2" borderId="11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0" fontId="2" fillId="0" borderId="11" xfId="0" applyFont="1" applyBorder="1"/>
    <xf numFmtId="0" fontId="3" fillId="4" borderId="9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4" fontId="3" fillId="2" borderId="16" xfId="0" applyNumberFormat="1" applyFont="1" applyFill="1" applyBorder="1" applyAlignment="1">
      <alignment horizontal="right" vertical="top"/>
    </xf>
    <xf numFmtId="164" fontId="2" fillId="2" borderId="16" xfId="0" applyNumberFormat="1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FA3E4-BC66-43E3-85F9-F989DA12243B}">
  <dimension ref="B1:G181"/>
  <sheetViews>
    <sheetView tabSelected="1" topLeftCell="A153" zoomScaleNormal="100" workbookViewId="0">
      <selection activeCell="K180" sqref="K180"/>
    </sheetView>
  </sheetViews>
  <sheetFormatPr defaultColWidth="8.6640625" defaultRowHeight="13.8" x14ac:dyDescent="0.3"/>
  <cols>
    <col min="1" max="1" width="3.6640625" style="1" customWidth="1"/>
    <col min="2" max="2" width="50.44140625" style="1" bestFit="1" customWidth="1"/>
    <col min="3" max="3" width="13.6640625" style="2" bestFit="1" customWidth="1"/>
    <col min="4" max="4" width="13" style="3" customWidth="1"/>
    <col min="5" max="5" width="15.6640625" style="4" customWidth="1"/>
    <col min="6" max="6" width="33.77734375" style="1" customWidth="1"/>
    <col min="7" max="7" width="0.44140625" style="1" hidden="1" customWidth="1"/>
    <col min="8" max="16384" width="8.6640625" style="1"/>
  </cols>
  <sheetData>
    <row r="1" spans="2:6" ht="13.95" customHeight="1" x14ac:dyDescent="0.3">
      <c r="B1" s="5" t="s">
        <v>0</v>
      </c>
      <c r="C1" s="6"/>
      <c r="D1" s="7"/>
      <c r="E1" s="8"/>
      <c r="F1" s="9"/>
    </row>
    <row r="2" spans="2:6" ht="13.95" customHeight="1" x14ac:dyDescent="0.3">
      <c r="B2" s="10" t="s">
        <v>1</v>
      </c>
      <c r="F2" s="11"/>
    </row>
    <row r="3" spans="2:6" ht="13.95" customHeight="1" x14ac:dyDescent="0.3">
      <c r="B3" s="10"/>
      <c r="F3" s="11"/>
    </row>
    <row r="4" spans="2:6" ht="13.95" customHeight="1" x14ac:dyDescent="0.3">
      <c r="B4" s="12" t="s">
        <v>2</v>
      </c>
      <c r="C4" s="13"/>
      <c r="D4" s="13"/>
      <c r="E4" s="13"/>
      <c r="F4" s="14"/>
    </row>
    <row r="5" spans="2:6" ht="13.95" customHeight="1" thickBot="1" x14ac:dyDescent="0.35">
      <c r="B5" s="10"/>
      <c r="C5" s="102"/>
      <c r="D5" s="103"/>
      <c r="E5" s="104"/>
      <c r="F5" s="11"/>
    </row>
    <row r="6" spans="2:6" ht="13.95" customHeight="1" x14ac:dyDescent="0.3">
      <c r="B6" s="123" t="s">
        <v>3</v>
      </c>
      <c r="C6" s="124" t="s">
        <v>4</v>
      </c>
      <c r="D6" s="125" t="s">
        <v>5</v>
      </c>
      <c r="E6" s="126" t="s">
        <v>6</v>
      </c>
      <c r="F6" s="127" t="s">
        <v>7</v>
      </c>
    </row>
    <row r="7" spans="2:6" ht="13.95" customHeight="1" x14ac:dyDescent="0.3">
      <c r="B7" s="128" t="s">
        <v>8</v>
      </c>
      <c r="C7" s="110">
        <f>SUM(C8,C12,C24)</f>
        <v>230810.6</v>
      </c>
      <c r="D7" s="109"/>
      <c r="E7" s="111"/>
      <c r="F7" s="129"/>
    </row>
    <row r="8" spans="2:6" ht="13.95" customHeight="1" x14ac:dyDescent="0.3">
      <c r="B8" s="47" t="s">
        <v>9</v>
      </c>
      <c r="C8" s="20">
        <f>SUM(C9:C11)</f>
        <v>78236.81</v>
      </c>
      <c r="D8" s="48"/>
      <c r="E8" s="49"/>
      <c r="F8" s="50"/>
    </row>
    <row r="9" spans="2:6" ht="13.95" customHeight="1" x14ac:dyDescent="0.3">
      <c r="B9" s="15" t="s">
        <v>10</v>
      </c>
      <c r="C9" s="16">
        <v>73165.23</v>
      </c>
      <c r="D9" s="17">
        <v>43910</v>
      </c>
      <c r="E9" s="40" t="s">
        <v>11</v>
      </c>
      <c r="F9" s="18" t="s">
        <v>10</v>
      </c>
    </row>
    <row r="10" spans="2:6" ht="13.95" customHeight="1" x14ac:dyDescent="0.3">
      <c r="B10" s="15" t="s">
        <v>12</v>
      </c>
      <c r="C10" s="16">
        <v>5071.58</v>
      </c>
      <c r="D10" s="17">
        <v>43896</v>
      </c>
      <c r="E10" s="40" t="s">
        <v>13</v>
      </c>
      <c r="F10" s="18" t="s">
        <v>12</v>
      </c>
    </row>
    <row r="11" spans="2:6" ht="13.95" customHeight="1" x14ac:dyDescent="0.3">
      <c r="B11" s="15"/>
      <c r="C11" s="112"/>
      <c r="D11" s="17"/>
      <c r="E11" s="40"/>
      <c r="F11" s="18"/>
    </row>
    <row r="12" spans="2:6" ht="13.95" customHeight="1" x14ac:dyDescent="0.3">
      <c r="B12" s="19" t="s">
        <v>14</v>
      </c>
      <c r="C12" s="20">
        <f>SUM(C13:C23)</f>
        <v>102583.88</v>
      </c>
      <c r="D12" s="21"/>
      <c r="E12" s="22"/>
      <c r="F12" s="23"/>
    </row>
    <row r="13" spans="2:6" ht="13.95" customHeight="1" x14ac:dyDescent="0.3">
      <c r="B13" s="24" t="s">
        <v>15</v>
      </c>
      <c r="C13" s="25">
        <v>5741.1</v>
      </c>
      <c r="D13" s="26">
        <v>43908</v>
      </c>
      <c r="E13" s="27" t="s">
        <v>16</v>
      </c>
      <c r="F13" s="28" t="s">
        <v>17</v>
      </c>
    </row>
    <row r="14" spans="2:6" ht="13.95" customHeight="1" x14ac:dyDescent="0.3">
      <c r="B14" s="24" t="s">
        <v>18</v>
      </c>
      <c r="C14" s="25">
        <v>8100</v>
      </c>
      <c r="D14" s="26">
        <v>43908</v>
      </c>
      <c r="E14" s="27" t="s">
        <v>13</v>
      </c>
      <c r="F14" s="28" t="s">
        <v>19</v>
      </c>
    </row>
    <row r="15" spans="2:6" ht="13.95" customHeight="1" x14ac:dyDescent="0.3">
      <c r="B15" s="24" t="s">
        <v>20</v>
      </c>
      <c r="C15" s="25">
        <v>2000.5</v>
      </c>
      <c r="D15" s="26">
        <v>43892</v>
      </c>
      <c r="E15" s="27" t="s">
        <v>13</v>
      </c>
      <c r="F15" s="28" t="s">
        <v>21</v>
      </c>
    </row>
    <row r="16" spans="2:6" ht="13.95" customHeight="1" x14ac:dyDescent="0.3">
      <c r="B16" s="24" t="s">
        <v>22</v>
      </c>
      <c r="C16" s="25">
        <v>3037.69</v>
      </c>
      <c r="D16" s="26">
        <v>43910</v>
      </c>
      <c r="E16" s="27" t="s">
        <v>16</v>
      </c>
      <c r="F16" s="28" t="s">
        <v>23</v>
      </c>
    </row>
    <row r="17" spans="2:6" ht="13.95" customHeight="1" x14ac:dyDescent="0.3">
      <c r="B17" s="29" t="s">
        <v>24</v>
      </c>
      <c r="C17" s="25">
        <v>4786.3500000000004</v>
      </c>
      <c r="D17" s="26">
        <v>43910</v>
      </c>
      <c r="E17" s="27" t="s">
        <v>25</v>
      </c>
      <c r="F17" s="28" t="s">
        <v>26</v>
      </c>
    </row>
    <row r="18" spans="2:6" ht="13.95" customHeight="1" x14ac:dyDescent="0.3">
      <c r="B18" s="24" t="s">
        <v>20</v>
      </c>
      <c r="C18" s="25">
        <v>10175.200000000001</v>
      </c>
      <c r="D18" s="26">
        <v>43913</v>
      </c>
      <c r="E18" s="27" t="s">
        <v>13</v>
      </c>
      <c r="F18" s="28" t="s">
        <v>27</v>
      </c>
    </row>
    <row r="19" spans="2:6" ht="13.95" customHeight="1" x14ac:dyDescent="0.3">
      <c r="B19" s="24" t="s">
        <v>28</v>
      </c>
      <c r="C19" s="25">
        <v>10565.64</v>
      </c>
      <c r="D19" s="26">
        <v>43913</v>
      </c>
      <c r="E19" s="27" t="s">
        <v>13</v>
      </c>
      <c r="F19" s="28" t="s">
        <v>29</v>
      </c>
    </row>
    <row r="20" spans="2:6" ht="13.95" customHeight="1" x14ac:dyDescent="0.3">
      <c r="B20" s="29" t="s">
        <v>30</v>
      </c>
      <c r="C20" s="25">
        <v>9000</v>
      </c>
      <c r="D20" s="26">
        <v>43913</v>
      </c>
      <c r="E20" s="27" t="s">
        <v>16</v>
      </c>
      <c r="F20" s="28" t="s">
        <v>31</v>
      </c>
    </row>
    <row r="21" spans="2:6" ht="13.95" customHeight="1" x14ac:dyDescent="0.3">
      <c r="B21" s="30" t="s">
        <v>32</v>
      </c>
      <c r="C21" s="31">
        <v>39323.15</v>
      </c>
      <c r="D21" s="32">
        <v>43913</v>
      </c>
      <c r="E21" s="33" t="s">
        <v>13</v>
      </c>
      <c r="F21" s="34" t="s">
        <v>21</v>
      </c>
    </row>
    <row r="22" spans="2:6" ht="13.95" customHeight="1" x14ac:dyDescent="0.3">
      <c r="B22" s="30" t="s">
        <v>32</v>
      </c>
      <c r="C22" s="25">
        <v>9854.25</v>
      </c>
      <c r="D22" s="26">
        <v>43913</v>
      </c>
      <c r="E22" s="27" t="s">
        <v>13</v>
      </c>
      <c r="F22" s="28" t="s">
        <v>33</v>
      </c>
    </row>
    <row r="23" spans="2:6" ht="13.95" customHeight="1" x14ac:dyDescent="0.3">
      <c r="B23" s="30"/>
      <c r="C23" s="35"/>
      <c r="D23" s="36"/>
      <c r="E23" s="37"/>
      <c r="F23" s="38"/>
    </row>
    <row r="24" spans="2:6" ht="13.95" customHeight="1" x14ac:dyDescent="0.3">
      <c r="B24" s="19" t="s">
        <v>34</v>
      </c>
      <c r="C24" s="20">
        <f>SUM(C25:C32)</f>
        <v>49989.909999999996</v>
      </c>
      <c r="D24" s="21"/>
      <c r="E24" s="22"/>
      <c r="F24" s="23"/>
    </row>
    <row r="25" spans="2:6" ht="13.95" customHeight="1" x14ac:dyDescent="0.3">
      <c r="B25" s="39" t="s">
        <v>35</v>
      </c>
      <c r="C25" s="25">
        <v>31492.34</v>
      </c>
      <c r="D25" s="17">
        <v>43915</v>
      </c>
      <c r="E25" s="40" t="s">
        <v>36</v>
      </c>
      <c r="F25" s="18" t="s">
        <v>37</v>
      </c>
    </row>
    <row r="26" spans="2:6" ht="13.95" customHeight="1" x14ac:dyDescent="0.3">
      <c r="B26" s="29" t="s">
        <v>38</v>
      </c>
      <c r="C26" s="25">
        <v>859.75</v>
      </c>
      <c r="D26" s="17">
        <v>43915</v>
      </c>
      <c r="E26" s="40" t="s">
        <v>39</v>
      </c>
      <c r="F26" s="18" t="s">
        <v>39</v>
      </c>
    </row>
    <row r="27" spans="2:6" ht="13.95" customHeight="1" x14ac:dyDescent="0.3">
      <c r="B27" s="29" t="s">
        <v>40</v>
      </c>
      <c r="C27" s="25">
        <v>1075.71</v>
      </c>
      <c r="D27" s="17">
        <v>43896</v>
      </c>
      <c r="E27" s="40" t="s">
        <v>36</v>
      </c>
      <c r="F27" s="18" t="s">
        <v>41</v>
      </c>
    </row>
    <row r="28" spans="2:6" ht="13.95" customHeight="1" x14ac:dyDescent="0.3">
      <c r="B28" s="29" t="s">
        <v>42</v>
      </c>
      <c r="C28" s="25">
        <v>1877.45</v>
      </c>
      <c r="D28" s="17">
        <v>43915</v>
      </c>
      <c r="E28" s="40" t="s">
        <v>39</v>
      </c>
      <c r="F28" s="18" t="s">
        <v>39</v>
      </c>
    </row>
    <row r="29" spans="2:6" ht="13.95" customHeight="1" x14ac:dyDescent="0.3">
      <c r="B29" s="29" t="s">
        <v>43</v>
      </c>
      <c r="C29" s="25">
        <v>6874.56</v>
      </c>
      <c r="D29" s="17">
        <v>43917</v>
      </c>
      <c r="E29" s="40" t="s">
        <v>36</v>
      </c>
      <c r="F29" s="18" t="s">
        <v>41</v>
      </c>
    </row>
    <row r="30" spans="2:6" ht="13.95" customHeight="1" x14ac:dyDescent="0.3">
      <c r="B30" s="29" t="s">
        <v>44</v>
      </c>
      <c r="C30" s="25">
        <v>7655.46</v>
      </c>
      <c r="D30" s="17">
        <v>43917</v>
      </c>
      <c r="E30" s="40" t="s">
        <v>36</v>
      </c>
      <c r="F30" s="18" t="s">
        <v>41</v>
      </c>
    </row>
    <row r="31" spans="2:6" ht="13.95" customHeight="1" x14ac:dyDescent="0.3">
      <c r="B31" s="39" t="s">
        <v>45</v>
      </c>
      <c r="C31" s="25">
        <v>154.63999999999999</v>
      </c>
      <c r="D31" s="17">
        <v>43917</v>
      </c>
      <c r="E31" s="40" t="s">
        <v>36</v>
      </c>
      <c r="F31" s="18" t="s">
        <v>37</v>
      </c>
    </row>
    <row r="32" spans="2:6" ht="13.95" customHeight="1" x14ac:dyDescent="0.3">
      <c r="B32" s="69"/>
      <c r="C32" s="25"/>
      <c r="D32" s="17"/>
      <c r="E32" s="40"/>
      <c r="F32" s="18"/>
    </row>
    <row r="33" spans="2:6" ht="13.95" customHeight="1" x14ac:dyDescent="0.3">
      <c r="B33" s="130" t="s">
        <v>46</v>
      </c>
      <c r="C33" s="110">
        <f>SUM(C34,C53,C55)</f>
        <v>48951.840000000004</v>
      </c>
      <c r="D33" s="114"/>
      <c r="E33" s="113"/>
      <c r="F33" s="131"/>
    </row>
    <row r="34" spans="2:6" ht="13.95" customHeight="1" x14ac:dyDescent="0.3">
      <c r="B34" s="47" t="s">
        <v>47</v>
      </c>
      <c r="C34" s="20">
        <f>SUM(C35:C52)</f>
        <v>45475.840000000004</v>
      </c>
      <c r="D34" s="48"/>
      <c r="E34" s="49"/>
      <c r="F34" s="50"/>
    </row>
    <row r="35" spans="2:6" ht="13.95" customHeight="1" x14ac:dyDescent="0.3">
      <c r="B35" s="41" t="s">
        <v>48</v>
      </c>
      <c r="C35" s="25">
        <v>5577.25</v>
      </c>
      <c r="D35" s="32">
        <v>43907</v>
      </c>
      <c r="E35" s="42" t="s">
        <v>16</v>
      </c>
      <c r="F35" s="34" t="s">
        <v>49</v>
      </c>
    </row>
    <row r="36" spans="2:6" ht="13.95" customHeight="1" x14ac:dyDescent="0.3">
      <c r="B36" s="39" t="s">
        <v>50</v>
      </c>
      <c r="C36" s="25">
        <v>510</v>
      </c>
      <c r="D36" s="32">
        <v>43907</v>
      </c>
      <c r="E36" s="33" t="s">
        <v>13</v>
      </c>
      <c r="F36" s="34" t="s">
        <v>51</v>
      </c>
    </row>
    <row r="37" spans="2:6" ht="13.95" customHeight="1" x14ac:dyDescent="0.3">
      <c r="B37" s="41" t="s">
        <v>52</v>
      </c>
      <c r="C37" s="25">
        <v>2621.31</v>
      </c>
      <c r="D37" s="32">
        <v>43908</v>
      </c>
      <c r="E37" s="33" t="s">
        <v>16</v>
      </c>
      <c r="F37" s="34" t="s">
        <v>53</v>
      </c>
    </row>
    <row r="38" spans="2:6" ht="13.95" customHeight="1" x14ac:dyDescent="0.3">
      <c r="B38" s="41" t="s">
        <v>54</v>
      </c>
      <c r="C38" s="25">
        <v>6750</v>
      </c>
      <c r="D38" s="32">
        <v>43908</v>
      </c>
      <c r="E38" s="33" t="s">
        <v>13</v>
      </c>
      <c r="F38" s="34" t="s">
        <v>55</v>
      </c>
    </row>
    <row r="39" spans="2:6" ht="13.95" customHeight="1" x14ac:dyDescent="0.3">
      <c r="B39" s="41" t="s">
        <v>50</v>
      </c>
      <c r="C39" s="25">
        <v>5208.49</v>
      </c>
      <c r="D39" s="32">
        <v>43908</v>
      </c>
      <c r="E39" s="33" t="s">
        <v>13</v>
      </c>
      <c r="F39" s="34" t="s">
        <v>56</v>
      </c>
    </row>
    <row r="40" spans="2:6" ht="13.95" customHeight="1" x14ac:dyDescent="0.3">
      <c r="B40" s="41" t="s">
        <v>57</v>
      </c>
      <c r="C40" s="25">
        <v>2880.01</v>
      </c>
      <c r="D40" s="32">
        <v>43908</v>
      </c>
      <c r="E40" s="33" t="s">
        <v>13</v>
      </c>
      <c r="F40" s="34" t="s">
        <v>58</v>
      </c>
    </row>
    <row r="41" spans="2:6" ht="13.95" customHeight="1" x14ac:dyDescent="0.3">
      <c r="B41" s="29" t="s">
        <v>59</v>
      </c>
      <c r="C41" s="25">
        <v>156</v>
      </c>
      <c r="D41" s="32">
        <v>43909</v>
      </c>
      <c r="E41" s="33" t="s">
        <v>16</v>
      </c>
      <c r="F41" s="34" t="s">
        <v>60</v>
      </c>
    </row>
    <row r="42" spans="2:6" ht="13.95" customHeight="1" x14ac:dyDescent="0.3">
      <c r="B42" s="29" t="s">
        <v>59</v>
      </c>
      <c r="C42" s="25">
        <v>3025.75</v>
      </c>
      <c r="D42" s="32">
        <v>43909</v>
      </c>
      <c r="E42" s="33" t="s">
        <v>16</v>
      </c>
      <c r="F42" s="34" t="s">
        <v>61</v>
      </c>
    </row>
    <row r="43" spans="2:6" ht="13.95" customHeight="1" x14ac:dyDescent="0.3">
      <c r="B43" s="29" t="s">
        <v>59</v>
      </c>
      <c r="C43" s="25">
        <v>2389.65</v>
      </c>
      <c r="D43" s="32">
        <v>43909</v>
      </c>
      <c r="E43" s="33" t="s">
        <v>16</v>
      </c>
      <c r="F43" s="34" t="s">
        <v>62</v>
      </c>
    </row>
    <row r="44" spans="2:6" ht="13.95" customHeight="1" x14ac:dyDescent="0.3">
      <c r="B44" s="29" t="s">
        <v>59</v>
      </c>
      <c r="C44" s="25">
        <v>2150.54</v>
      </c>
      <c r="D44" s="32">
        <v>43909</v>
      </c>
      <c r="E44" s="33" t="s">
        <v>16</v>
      </c>
      <c r="F44" s="34" t="s">
        <v>63</v>
      </c>
    </row>
    <row r="45" spans="2:6" ht="13.95" customHeight="1" x14ac:dyDescent="0.3">
      <c r="B45" s="29" t="s">
        <v>59</v>
      </c>
      <c r="C45" s="25">
        <v>2997.58</v>
      </c>
      <c r="D45" s="32">
        <v>43909</v>
      </c>
      <c r="E45" s="33" t="s">
        <v>16</v>
      </c>
      <c r="F45" s="34" t="s">
        <v>64</v>
      </c>
    </row>
    <row r="46" spans="2:6" ht="13.95" customHeight="1" x14ac:dyDescent="0.3">
      <c r="B46" s="29" t="s">
        <v>59</v>
      </c>
      <c r="C46" s="25">
        <v>3806.16</v>
      </c>
      <c r="D46" s="32">
        <v>43909</v>
      </c>
      <c r="E46" s="33" t="s">
        <v>16</v>
      </c>
      <c r="F46" s="34" t="s">
        <v>65</v>
      </c>
    </row>
    <row r="47" spans="2:6" ht="13.95" customHeight="1" x14ac:dyDescent="0.3">
      <c r="B47" s="46" t="s">
        <v>66</v>
      </c>
      <c r="C47" s="25">
        <v>2833.1</v>
      </c>
      <c r="D47" s="32">
        <v>43910</v>
      </c>
      <c r="E47" s="33" t="s">
        <v>13</v>
      </c>
      <c r="F47" s="34" t="s">
        <v>67</v>
      </c>
    </row>
    <row r="48" spans="2:6" ht="13.95" customHeight="1" x14ac:dyDescent="0.3">
      <c r="B48" s="39" t="s">
        <v>59</v>
      </c>
      <c r="C48" s="25">
        <v>1484</v>
      </c>
      <c r="D48" s="43">
        <v>43913</v>
      </c>
      <c r="E48" s="44" t="s">
        <v>16</v>
      </c>
      <c r="F48" s="45" t="s">
        <v>68</v>
      </c>
    </row>
    <row r="49" spans="2:6" ht="13.95" customHeight="1" x14ac:dyDescent="0.3">
      <c r="B49" s="39" t="s">
        <v>50</v>
      </c>
      <c r="C49" s="25">
        <v>762.5</v>
      </c>
      <c r="D49" s="32">
        <v>43913</v>
      </c>
      <c r="E49" s="33" t="s">
        <v>13</v>
      </c>
      <c r="F49" s="34" t="s">
        <v>69</v>
      </c>
    </row>
    <row r="50" spans="2:6" ht="13.95" customHeight="1" x14ac:dyDescent="0.3">
      <c r="B50" s="39" t="s">
        <v>59</v>
      </c>
      <c r="C50" s="25">
        <v>291</v>
      </c>
      <c r="D50" s="32">
        <v>43913</v>
      </c>
      <c r="E50" s="33" t="s">
        <v>16</v>
      </c>
      <c r="F50" s="34" t="s">
        <v>70</v>
      </c>
    </row>
    <row r="51" spans="2:6" ht="13.95" customHeight="1" x14ac:dyDescent="0.3">
      <c r="B51" s="46" t="s">
        <v>66</v>
      </c>
      <c r="C51" s="25">
        <v>2032.5</v>
      </c>
      <c r="D51" s="32">
        <v>43915</v>
      </c>
      <c r="E51" s="33" t="s">
        <v>13</v>
      </c>
      <c r="F51" s="34" t="s">
        <v>71</v>
      </c>
    </row>
    <row r="52" spans="2:6" ht="13.95" customHeight="1" x14ac:dyDescent="0.3">
      <c r="B52" s="58"/>
      <c r="C52" s="59"/>
      <c r="D52" s="36"/>
      <c r="E52" s="37"/>
      <c r="F52" s="38"/>
    </row>
    <row r="53" spans="2:6" ht="13.95" customHeight="1" x14ac:dyDescent="0.3">
      <c r="B53" s="47" t="s">
        <v>72</v>
      </c>
      <c r="C53" s="20">
        <f>SUM(C54:C54)</f>
        <v>0</v>
      </c>
      <c r="D53" s="48"/>
      <c r="E53" s="49"/>
      <c r="F53" s="50"/>
    </row>
    <row r="54" spans="2:6" ht="13.95" customHeight="1" x14ac:dyDescent="0.3">
      <c r="B54" s="41"/>
      <c r="C54" s="25"/>
      <c r="D54" s="43"/>
      <c r="E54" s="51"/>
      <c r="F54" s="45"/>
    </row>
    <row r="55" spans="2:6" ht="13.95" customHeight="1" x14ac:dyDescent="0.3">
      <c r="B55" s="47" t="s">
        <v>73</v>
      </c>
      <c r="C55" s="20">
        <f>SUM(C56:C57)</f>
        <v>3476</v>
      </c>
      <c r="D55" s="48"/>
      <c r="E55" s="49"/>
      <c r="F55" s="50"/>
    </row>
    <row r="56" spans="2:6" ht="13.95" customHeight="1" x14ac:dyDescent="0.3">
      <c r="B56" s="41" t="s">
        <v>74</v>
      </c>
      <c r="C56" s="25">
        <v>3476</v>
      </c>
      <c r="D56" s="43">
        <v>43908</v>
      </c>
      <c r="E56" s="44" t="s">
        <v>16</v>
      </c>
      <c r="F56" s="45" t="s">
        <v>75</v>
      </c>
    </row>
    <row r="57" spans="2:6" ht="13.95" customHeight="1" x14ac:dyDescent="0.3">
      <c r="B57" s="52"/>
      <c r="C57" s="53"/>
      <c r="D57" s="32"/>
      <c r="E57" s="33"/>
      <c r="F57" s="34"/>
    </row>
    <row r="58" spans="2:6" ht="13.95" customHeight="1" x14ac:dyDescent="0.3">
      <c r="B58" s="128" t="s">
        <v>76</v>
      </c>
      <c r="C58" s="110">
        <f>SUM(C59,C64,C79,C85,,C88,C91,C95,C100)</f>
        <v>32484.29</v>
      </c>
      <c r="D58" s="109"/>
      <c r="E58" s="111"/>
      <c r="F58" s="129"/>
    </row>
    <row r="59" spans="2:6" ht="13.95" customHeight="1" x14ac:dyDescent="0.3">
      <c r="B59" s="47" t="s">
        <v>77</v>
      </c>
      <c r="C59" s="20">
        <f>SUM(C60:C63)</f>
        <v>2152.84</v>
      </c>
      <c r="D59" s="48"/>
      <c r="E59" s="49"/>
      <c r="F59" s="50"/>
    </row>
    <row r="60" spans="2:6" ht="13.95" customHeight="1" x14ac:dyDescent="0.3">
      <c r="B60" s="46" t="s">
        <v>78</v>
      </c>
      <c r="C60" s="25">
        <v>308.10000000000002</v>
      </c>
      <c r="D60" s="32">
        <v>43896</v>
      </c>
      <c r="E60" s="54" t="s">
        <v>16</v>
      </c>
      <c r="F60" s="34" t="s">
        <v>79</v>
      </c>
    </row>
    <row r="61" spans="2:6" ht="13.95" customHeight="1" x14ac:dyDescent="0.3">
      <c r="B61" s="46" t="s">
        <v>78</v>
      </c>
      <c r="C61" s="25">
        <v>491.93</v>
      </c>
      <c r="D61" s="32">
        <v>43896</v>
      </c>
      <c r="E61" s="54" t="s">
        <v>16</v>
      </c>
      <c r="F61" s="55" t="s">
        <v>80</v>
      </c>
    </row>
    <row r="62" spans="2:6" ht="13.95" customHeight="1" x14ac:dyDescent="0.3">
      <c r="B62" s="46" t="s">
        <v>78</v>
      </c>
      <c r="C62" s="25">
        <v>1352.81</v>
      </c>
      <c r="D62" s="32">
        <v>43910</v>
      </c>
      <c r="E62" s="54" t="s">
        <v>16</v>
      </c>
      <c r="F62" s="55" t="s">
        <v>81</v>
      </c>
    </row>
    <row r="63" spans="2:6" ht="13.95" customHeight="1" x14ac:dyDescent="0.3">
      <c r="B63" s="46"/>
      <c r="C63" s="53"/>
      <c r="D63" s="32"/>
      <c r="E63" s="33"/>
      <c r="F63" s="34"/>
    </row>
    <row r="64" spans="2:6" ht="13.95" customHeight="1" x14ac:dyDescent="0.3">
      <c r="B64" s="47" t="s">
        <v>82</v>
      </c>
      <c r="C64" s="20">
        <f>SUM(C65:C78)</f>
        <v>7900.17</v>
      </c>
      <c r="D64" s="48"/>
      <c r="E64" s="49"/>
      <c r="F64" s="50"/>
    </row>
    <row r="65" spans="2:6" ht="13.95" customHeight="1" x14ac:dyDescent="0.3">
      <c r="B65" s="46" t="s">
        <v>78</v>
      </c>
      <c r="C65" s="25">
        <v>408.88</v>
      </c>
      <c r="D65" s="32">
        <v>43896</v>
      </c>
      <c r="E65" s="54" t="s">
        <v>16</v>
      </c>
      <c r="F65" s="55" t="s">
        <v>83</v>
      </c>
    </row>
    <row r="66" spans="2:6" ht="13.95" customHeight="1" x14ac:dyDescent="0.3">
      <c r="B66" s="46" t="s">
        <v>78</v>
      </c>
      <c r="C66" s="25">
        <v>266.24</v>
      </c>
      <c r="D66" s="32">
        <v>43896</v>
      </c>
      <c r="E66" s="54" t="s">
        <v>16</v>
      </c>
      <c r="F66" s="34" t="s">
        <v>84</v>
      </c>
    </row>
    <row r="67" spans="2:6" ht="13.95" customHeight="1" x14ac:dyDescent="0.3">
      <c r="B67" s="56" t="s">
        <v>78</v>
      </c>
      <c r="C67" s="25">
        <v>350.99</v>
      </c>
      <c r="D67" s="32">
        <v>43896</v>
      </c>
      <c r="E67" s="54" t="s">
        <v>16</v>
      </c>
      <c r="F67" s="34" t="s">
        <v>85</v>
      </c>
    </row>
    <row r="68" spans="2:6" ht="13.95" customHeight="1" x14ac:dyDescent="0.3">
      <c r="B68" s="46" t="s">
        <v>86</v>
      </c>
      <c r="C68" s="25">
        <v>715.92</v>
      </c>
      <c r="D68" s="32">
        <v>43896</v>
      </c>
      <c r="E68" s="54" t="s">
        <v>16</v>
      </c>
      <c r="F68" s="34" t="s">
        <v>87</v>
      </c>
    </row>
    <row r="69" spans="2:6" ht="13.95" customHeight="1" x14ac:dyDescent="0.3">
      <c r="B69" s="46" t="s">
        <v>88</v>
      </c>
      <c r="C69" s="25">
        <v>340</v>
      </c>
      <c r="D69" s="32">
        <v>43896</v>
      </c>
      <c r="E69" s="54" t="s">
        <v>13</v>
      </c>
      <c r="F69" s="34" t="s">
        <v>89</v>
      </c>
    </row>
    <row r="70" spans="2:6" ht="13.95" customHeight="1" x14ac:dyDescent="0.3">
      <c r="B70" s="46" t="s">
        <v>90</v>
      </c>
      <c r="C70" s="25">
        <v>76.5</v>
      </c>
      <c r="D70" s="32">
        <v>43901</v>
      </c>
      <c r="E70" s="54" t="s">
        <v>13</v>
      </c>
      <c r="F70" s="55" t="s">
        <v>75</v>
      </c>
    </row>
    <row r="71" spans="2:6" s="57" customFormat="1" ht="13.95" customHeight="1" x14ac:dyDescent="0.3">
      <c r="B71" s="46" t="s">
        <v>78</v>
      </c>
      <c r="C71" s="25">
        <v>302.42</v>
      </c>
      <c r="D71" s="32">
        <v>43903</v>
      </c>
      <c r="E71" s="54" t="s">
        <v>16</v>
      </c>
      <c r="F71" s="55" t="s">
        <v>91</v>
      </c>
    </row>
    <row r="72" spans="2:6" s="57" customFormat="1" ht="13.95" customHeight="1" x14ac:dyDescent="0.3">
      <c r="B72" s="46" t="s">
        <v>92</v>
      </c>
      <c r="C72" s="25">
        <v>1863.55</v>
      </c>
      <c r="D72" s="32">
        <v>43908</v>
      </c>
      <c r="E72" s="54" t="s">
        <v>16</v>
      </c>
      <c r="F72" s="55" t="s">
        <v>93</v>
      </c>
    </row>
    <row r="73" spans="2:6" s="57" customFormat="1" ht="13.95" customHeight="1" x14ac:dyDescent="0.3">
      <c r="B73" s="46" t="s">
        <v>88</v>
      </c>
      <c r="C73" s="25">
        <v>340</v>
      </c>
      <c r="D73" s="32">
        <v>43908</v>
      </c>
      <c r="E73" s="54" t="s">
        <v>13</v>
      </c>
      <c r="F73" s="55" t="s">
        <v>94</v>
      </c>
    </row>
    <row r="74" spans="2:6" s="57" customFormat="1" ht="13.95" customHeight="1" x14ac:dyDescent="0.3">
      <c r="B74" s="46" t="s">
        <v>78</v>
      </c>
      <c r="C74" s="25">
        <v>2201.7399999999998</v>
      </c>
      <c r="D74" s="32">
        <v>43910</v>
      </c>
      <c r="E74" s="54" t="s">
        <v>16</v>
      </c>
      <c r="F74" s="55" t="s">
        <v>95</v>
      </c>
    </row>
    <row r="75" spans="2:6" s="57" customFormat="1" ht="13.95" customHeight="1" x14ac:dyDescent="0.3">
      <c r="B75" s="46" t="s">
        <v>88</v>
      </c>
      <c r="C75" s="25">
        <v>340</v>
      </c>
      <c r="D75" s="32">
        <v>43910</v>
      </c>
      <c r="E75" s="54" t="s">
        <v>13</v>
      </c>
      <c r="F75" s="55" t="s">
        <v>96</v>
      </c>
    </row>
    <row r="76" spans="2:6" s="57" customFormat="1" ht="13.95" customHeight="1" x14ac:dyDescent="0.3">
      <c r="B76" s="46" t="s">
        <v>78</v>
      </c>
      <c r="C76" s="25">
        <v>353.93</v>
      </c>
      <c r="D76" s="32">
        <v>43917</v>
      </c>
      <c r="E76" s="54" t="s">
        <v>16</v>
      </c>
      <c r="F76" s="55" t="s">
        <v>97</v>
      </c>
    </row>
    <row r="77" spans="2:6" s="57" customFormat="1" ht="13.95" customHeight="1" x14ac:dyDescent="0.3">
      <c r="B77" s="46" t="s">
        <v>88</v>
      </c>
      <c r="C77" s="25">
        <v>340</v>
      </c>
      <c r="D77" s="32">
        <v>43917</v>
      </c>
      <c r="E77" s="54" t="s">
        <v>98</v>
      </c>
      <c r="F77" s="55" t="s">
        <v>99</v>
      </c>
    </row>
    <row r="78" spans="2:6" ht="13.95" customHeight="1" x14ac:dyDescent="0.3">
      <c r="B78" s="58"/>
      <c r="C78" s="59"/>
      <c r="D78" s="36"/>
      <c r="E78" s="60"/>
      <c r="F78" s="61"/>
    </row>
    <row r="79" spans="2:6" ht="13.95" customHeight="1" x14ac:dyDescent="0.3">
      <c r="B79" s="47" t="s">
        <v>100</v>
      </c>
      <c r="C79" s="20">
        <f>SUM(C80:C84)</f>
        <v>4021.15</v>
      </c>
      <c r="D79" s="48"/>
      <c r="E79" s="49"/>
      <c r="F79" s="50"/>
    </row>
    <row r="80" spans="2:6" ht="13.95" customHeight="1" x14ac:dyDescent="0.3">
      <c r="B80" s="29" t="s">
        <v>101</v>
      </c>
      <c r="C80" s="25">
        <v>275.7</v>
      </c>
      <c r="D80" s="43">
        <v>43899</v>
      </c>
      <c r="E80" s="44" t="s">
        <v>13</v>
      </c>
      <c r="F80" s="45" t="s">
        <v>102</v>
      </c>
    </row>
    <row r="81" spans="2:6" ht="13.95" customHeight="1" x14ac:dyDescent="0.3">
      <c r="B81" s="39" t="s">
        <v>103</v>
      </c>
      <c r="C81" s="25">
        <v>1327</v>
      </c>
      <c r="D81" s="43">
        <v>43901</v>
      </c>
      <c r="E81" s="44" t="s">
        <v>104</v>
      </c>
      <c r="F81" s="45" t="s">
        <v>105</v>
      </c>
    </row>
    <row r="82" spans="2:6" ht="13.95" customHeight="1" x14ac:dyDescent="0.3">
      <c r="B82" s="39" t="s">
        <v>103</v>
      </c>
      <c r="C82" s="25">
        <v>1043.45</v>
      </c>
      <c r="D82" s="43">
        <v>43915</v>
      </c>
      <c r="E82" s="44" t="s">
        <v>104</v>
      </c>
      <c r="F82" s="45" t="s">
        <v>106</v>
      </c>
    </row>
    <row r="83" spans="2:6" ht="13.95" customHeight="1" x14ac:dyDescent="0.3">
      <c r="B83" s="39" t="s">
        <v>103</v>
      </c>
      <c r="C83" s="25">
        <v>1375</v>
      </c>
      <c r="D83" s="43">
        <v>43915</v>
      </c>
      <c r="E83" s="44" t="s">
        <v>104</v>
      </c>
      <c r="F83" s="45" t="s">
        <v>107</v>
      </c>
    </row>
    <row r="84" spans="2:6" ht="13.95" customHeight="1" x14ac:dyDescent="0.3">
      <c r="B84" s="52"/>
      <c r="C84" s="62"/>
      <c r="D84" s="17"/>
      <c r="E84" s="40"/>
      <c r="F84" s="18"/>
    </row>
    <row r="85" spans="2:6" ht="13.95" customHeight="1" x14ac:dyDescent="0.3">
      <c r="B85" s="47" t="s">
        <v>108</v>
      </c>
      <c r="C85" s="20">
        <f>SUM(C86:C87)</f>
        <v>0</v>
      </c>
      <c r="D85" s="48"/>
      <c r="E85" s="49"/>
      <c r="F85" s="50"/>
    </row>
    <row r="86" spans="2:6" ht="13.95" customHeight="1" x14ac:dyDescent="0.3">
      <c r="B86" s="41"/>
      <c r="C86" s="31"/>
      <c r="D86" s="17"/>
      <c r="E86" s="40"/>
      <c r="F86" s="18"/>
    </row>
    <row r="87" spans="2:6" ht="13.95" customHeight="1" x14ac:dyDescent="0.3">
      <c r="B87" s="52"/>
      <c r="C87" s="62"/>
      <c r="D87" s="17"/>
      <c r="E87" s="40"/>
      <c r="F87" s="18"/>
    </row>
    <row r="88" spans="2:6" ht="13.95" customHeight="1" x14ac:dyDescent="0.3">
      <c r="B88" s="47" t="s">
        <v>109</v>
      </c>
      <c r="C88" s="20">
        <f>SUM(C89:C90)</f>
        <v>0</v>
      </c>
      <c r="D88" s="48"/>
      <c r="E88" s="49"/>
      <c r="F88" s="50"/>
    </row>
    <row r="89" spans="2:6" ht="13.95" customHeight="1" x14ac:dyDescent="0.3">
      <c r="B89" s="41"/>
      <c r="C89" s="62"/>
      <c r="D89" s="17"/>
      <c r="E89" s="40"/>
      <c r="F89" s="18"/>
    </row>
    <row r="90" spans="2:6" ht="13.95" customHeight="1" x14ac:dyDescent="0.3">
      <c r="B90" s="63"/>
      <c r="C90" s="35"/>
      <c r="D90" s="64"/>
      <c r="E90" s="65"/>
      <c r="F90" s="66"/>
    </row>
    <row r="91" spans="2:6" ht="13.95" customHeight="1" x14ac:dyDescent="0.3">
      <c r="B91" s="47" t="s">
        <v>110</v>
      </c>
      <c r="C91" s="67">
        <f>SUM(C92:C94)</f>
        <v>14376.93</v>
      </c>
      <c r="D91" s="48"/>
      <c r="E91" s="49"/>
      <c r="F91" s="50"/>
    </row>
    <row r="92" spans="2:6" ht="13.95" customHeight="1" x14ac:dyDescent="0.3">
      <c r="B92" s="52" t="s">
        <v>111</v>
      </c>
      <c r="C92" s="31">
        <v>7003.91</v>
      </c>
      <c r="D92" s="32">
        <v>43907</v>
      </c>
      <c r="E92" s="33" t="s">
        <v>13</v>
      </c>
      <c r="F92" s="68" t="s">
        <v>112</v>
      </c>
    </row>
    <row r="93" spans="2:6" ht="13.95" customHeight="1" x14ac:dyDescent="0.3">
      <c r="B93" s="52" t="s">
        <v>113</v>
      </c>
      <c r="C93" s="31">
        <v>7373.02</v>
      </c>
      <c r="D93" s="32">
        <v>43907</v>
      </c>
      <c r="E93" s="33" t="s">
        <v>13</v>
      </c>
      <c r="F93" s="34" t="s">
        <v>114</v>
      </c>
    </row>
    <row r="94" spans="2:6" ht="13.95" customHeight="1" x14ac:dyDescent="0.3">
      <c r="B94" s="52"/>
      <c r="C94" s="62"/>
      <c r="D94" s="32"/>
      <c r="E94" s="33"/>
      <c r="F94" s="34"/>
    </row>
    <row r="95" spans="2:6" ht="13.95" customHeight="1" x14ac:dyDescent="0.3">
      <c r="B95" s="47" t="s">
        <v>115</v>
      </c>
      <c r="C95" s="67">
        <f>SUM(C96:C99)</f>
        <v>816</v>
      </c>
      <c r="D95" s="48"/>
      <c r="E95" s="49"/>
      <c r="F95" s="50"/>
    </row>
    <row r="96" spans="2:6" ht="13.95" customHeight="1" x14ac:dyDescent="0.3">
      <c r="B96" s="29" t="s">
        <v>116</v>
      </c>
      <c r="C96" s="25">
        <v>272</v>
      </c>
      <c r="D96" s="32">
        <v>43896</v>
      </c>
      <c r="E96" s="33" t="s">
        <v>13</v>
      </c>
      <c r="F96" s="34" t="s">
        <v>117</v>
      </c>
    </row>
    <row r="97" spans="2:6" ht="13.95" customHeight="1" x14ac:dyDescent="0.3">
      <c r="B97" s="29" t="s">
        <v>116</v>
      </c>
      <c r="C97" s="25">
        <v>272</v>
      </c>
      <c r="D97" s="32">
        <v>43896</v>
      </c>
      <c r="E97" s="33" t="s">
        <v>13</v>
      </c>
      <c r="F97" s="34" t="s">
        <v>118</v>
      </c>
    </row>
    <row r="98" spans="2:6" ht="13.95" customHeight="1" x14ac:dyDescent="0.3">
      <c r="B98" s="29" t="s">
        <v>116</v>
      </c>
      <c r="C98" s="25">
        <v>272</v>
      </c>
      <c r="D98" s="32">
        <v>43910</v>
      </c>
      <c r="E98" s="33" t="s">
        <v>13</v>
      </c>
      <c r="F98" s="34" t="s">
        <v>119</v>
      </c>
    </row>
    <row r="99" spans="2:6" ht="13.95" customHeight="1" x14ac:dyDescent="0.3">
      <c r="B99" s="46"/>
      <c r="C99" s="53"/>
      <c r="D99" s="32"/>
      <c r="E99" s="33"/>
      <c r="F99" s="34"/>
    </row>
    <row r="100" spans="2:6" ht="13.95" customHeight="1" x14ac:dyDescent="0.3">
      <c r="B100" s="47" t="s">
        <v>120</v>
      </c>
      <c r="C100" s="67">
        <f>SUM(C101:C103)</f>
        <v>3217.2</v>
      </c>
      <c r="D100" s="48"/>
      <c r="E100" s="49"/>
      <c r="F100" s="50"/>
    </row>
    <row r="101" spans="2:6" ht="13.95" customHeight="1" x14ac:dyDescent="0.3">
      <c r="B101" s="39" t="s">
        <v>121</v>
      </c>
      <c r="C101" s="25">
        <v>2042.85</v>
      </c>
      <c r="D101" s="32">
        <v>43920</v>
      </c>
      <c r="E101" s="33" t="s">
        <v>104</v>
      </c>
      <c r="F101" s="34" t="s">
        <v>122</v>
      </c>
    </row>
    <row r="102" spans="2:6" ht="13.95" customHeight="1" x14ac:dyDescent="0.3">
      <c r="B102" s="46" t="s">
        <v>121</v>
      </c>
      <c r="C102" s="53">
        <v>1174.3499999999999</v>
      </c>
      <c r="D102" s="32">
        <v>43920</v>
      </c>
      <c r="E102" s="33" t="s">
        <v>104</v>
      </c>
      <c r="F102" s="34" t="s">
        <v>123</v>
      </c>
    </row>
    <row r="103" spans="2:6" ht="13.95" customHeight="1" x14ac:dyDescent="0.3">
      <c r="B103" s="41"/>
      <c r="C103" s="25"/>
      <c r="D103" s="43"/>
      <c r="E103" s="44"/>
      <c r="F103" s="71"/>
    </row>
    <row r="104" spans="2:6" ht="13.95" customHeight="1" x14ac:dyDescent="0.3">
      <c r="B104" s="128" t="s">
        <v>124</v>
      </c>
      <c r="C104" s="110">
        <f>SUM(C105,C109)</f>
        <v>2531.6</v>
      </c>
      <c r="D104" s="109"/>
      <c r="E104" s="111"/>
      <c r="F104" s="129"/>
    </row>
    <row r="105" spans="2:6" ht="13.95" customHeight="1" x14ac:dyDescent="0.3">
      <c r="B105" s="47" t="s">
        <v>125</v>
      </c>
      <c r="C105" s="20">
        <f>SUM(C106:C107)</f>
        <v>580</v>
      </c>
      <c r="D105" s="48"/>
      <c r="E105" s="49"/>
      <c r="F105" s="50"/>
    </row>
    <row r="106" spans="2:6" ht="13.95" customHeight="1" x14ac:dyDescent="0.3">
      <c r="B106" s="29" t="s">
        <v>126</v>
      </c>
      <c r="C106" s="25">
        <v>580</v>
      </c>
      <c r="D106" s="32">
        <v>43907</v>
      </c>
      <c r="E106" s="33" t="s">
        <v>13</v>
      </c>
      <c r="F106" s="34" t="s">
        <v>127</v>
      </c>
    </row>
    <row r="107" spans="2:6" ht="13.95" customHeight="1" x14ac:dyDescent="0.3">
      <c r="B107" s="56"/>
      <c r="C107" s="25"/>
      <c r="D107" s="43"/>
      <c r="E107" s="44"/>
      <c r="F107" s="45"/>
    </row>
    <row r="108" spans="2:6" ht="13.95" customHeight="1" x14ac:dyDescent="0.3">
      <c r="B108" s="69"/>
      <c r="C108" s="25"/>
      <c r="D108" s="43"/>
      <c r="E108" s="44"/>
      <c r="F108" s="45"/>
    </row>
    <row r="109" spans="2:6" ht="13.95" customHeight="1" x14ac:dyDescent="0.3">
      <c r="B109" s="47" t="s">
        <v>128</v>
      </c>
      <c r="C109" s="20">
        <f>SUM(C110:C114)</f>
        <v>1951.6</v>
      </c>
      <c r="D109" s="48"/>
      <c r="E109" s="49"/>
      <c r="F109" s="50"/>
    </row>
    <row r="110" spans="2:6" ht="13.95" customHeight="1" x14ac:dyDescent="0.3">
      <c r="B110" s="29" t="s">
        <v>126</v>
      </c>
      <c r="C110" s="25">
        <v>70</v>
      </c>
      <c r="D110" s="43">
        <v>43907</v>
      </c>
      <c r="E110" s="44" t="s">
        <v>13</v>
      </c>
      <c r="F110" s="45" t="s">
        <v>129</v>
      </c>
    </row>
    <row r="111" spans="2:6" ht="13.95" customHeight="1" x14ac:dyDescent="0.3">
      <c r="B111" s="39" t="s">
        <v>130</v>
      </c>
      <c r="C111" s="25">
        <v>716</v>
      </c>
      <c r="D111" s="43">
        <v>43915</v>
      </c>
      <c r="E111" s="44" t="s">
        <v>13</v>
      </c>
      <c r="F111" s="45" t="s">
        <v>131</v>
      </c>
    </row>
    <row r="112" spans="2:6" ht="13.95" customHeight="1" x14ac:dyDescent="0.3">
      <c r="B112" s="29" t="s">
        <v>132</v>
      </c>
      <c r="C112" s="25">
        <v>700</v>
      </c>
      <c r="D112" s="43">
        <v>43917</v>
      </c>
      <c r="E112" s="44" t="s">
        <v>16</v>
      </c>
      <c r="F112" s="45" t="s">
        <v>133</v>
      </c>
    </row>
    <row r="113" spans="2:6" ht="13.95" customHeight="1" x14ac:dyDescent="0.3">
      <c r="B113" s="29" t="s">
        <v>134</v>
      </c>
      <c r="C113" s="25">
        <v>465.6</v>
      </c>
      <c r="D113" s="43">
        <v>43920</v>
      </c>
      <c r="E113" s="44" t="s">
        <v>16</v>
      </c>
      <c r="F113" s="45" t="s">
        <v>135</v>
      </c>
    </row>
    <row r="114" spans="2:6" ht="13.95" customHeight="1" x14ac:dyDescent="0.3">
      <c r="B114" s="41"/>
      <c r="C114" s="25"/>
      <c r="D114" s="43"/>
      <c r="E114" s="44"/>
      <c r="F114" s="45"/>
    </row>
    <row r="115" spans="2:6" ht="13.95" customHeight="1" x14ac:dyDescent="0.3">
      <c r="B115" s="128" t="s">
        <v>136</v>
      </c>
      <c r="C115" s="110">
        <f>SUM(C116,C118,C121,C133)</f>
        <v>12357.48</v>
      </c>
      <c r="D115" s="109"/>
      <c r="E115" s="111"/>
      <c r="F115" s="129"/>
    </row>
    <row r="116" spans="2:6" ht="13.95" customHeight="1" x14ac:dyDescent="0.3">
      <c r="B116" s="47" t="s">
        <v>137</v>
      </c>
      <c r="C116" s="20">
        <f>SUM(C117)</f>
        <v>0</v>
      </c>
      <c r="D116" s="48"/>
      <c r="E116" s="49"/>
      <c r="F116" s="50"/>
    </row>
    <row r="117" spans="2:6" ht="13.95" customHeight="1" x14ac:dyDescent="0.3">
      <c r="B117" s="41"/>
      <c r="C117" s="70"/>
      <c r="D117" s="43"/>
      <c r="E117" s="44"/>
      <c r="F117" s="71"/>
    </row>
    <row r="118" spans="2:6" ht="13.95" customHeight="1" x14ac:dyDescent="0.3">
      <c r="B118" s="47" t="s">
        <v>138</v>
      </c>
      <c r="C118" s="20">
        <f>SUM(C119:C120)</f>
        <v>0</v>
      </c>
      <c r="D118" s="48"/>
      <c r="E118" s="49"/>
      <c r="F118" s="50"/>
    </row>
    <row r="119" spans="2:6" ht="13.95" customHeight="1" x14ac:dyDescent="0.3">
      <c r="B119" s="72"/>
      <c r="C119" s="73"/>
      <c r="D119" s="74"/>
      <c r="E119" s="75"/>
      <c r="F119" s="76"/>
    </row>
    <row r="120" spans="2:6" ht="13.95" customHeight="1" x14ac:dyDescent="0.3">
      <c r="B120" s="41"/>
      <c r="C120" s="25"/>
      <c r="D120" s="43"/>
      <c r="E120" s="44"/>
      <c r="F120" s="45"/>
    </row>
    <row r="121" spans="2:6" ht="13.95" customHeight="1" x14ac:dyDescent="0.3">
      <c r="B121" s="47" t="s">
        <v>139</v>
      </c>
      <c r="C121" s="20">
        <f>SUM(C122:C132)</f>
        <v>11527.93</v>
      </c>
      <c r="D121" s="48"/>
      <c r="E121" s="49"/>
      <c r="F121" s="50"/>
    </row>
    <row r="122" spans="2:6" ht="13.95" customHeight="1" x14ac:dyDescent="0.3">
      <c r="B122" s="41" t="s">
        <v>140</v>
      </c>
      <c r="C122" s="77">
        <v>18.3</v>
      </c>
      <c r="D122" s="43">
        <v>43915</v>
      </c>
      <c r="E122" s="44" t="s">
        <v>39</v>
      </c>
      <c r="F122" s="45" t="s">
        <v>39</v>
      </c>
    </row>
    <row r="123" spans="2:6" ht="13.95" customHeight="1" x14ac:dyDescent="0.3">
      <c r="B123" s="39" t="s">
        <v>141</v>
      </c>
      <c r="C123" s="77">
        <v>56.74</v>
      </c>
      <c r="D123" s="43">
        <v>43915</v>
      </c>
      <c r="E123" s="44" t="s">
        <v>39</v>
      </c>
      <c r="F123" s="45" t="s">
        <v>39</v>
      </c>
    </row>
    <row r="124" spans="2:6" ht="13.95" customHeight="1" x14ac:dyDescent="0.3">
      <c r="B124" s="39" t="s">
        <v>142</v>
      </c>
      <c r="C124" s="77">
        <v>18.25</v>
      </c>
      <c r="D124" s="43">
        <v>43915</v>
      </c>
      <c r="E124" s="44" t="s">
        <v>39</v>
      </c>
      <c r="F124" s="45" t="s">
        <v>39</v>
      </c>
    </row>
    <row r="125" spans="2:6" ht="13.95" customHeight="1" x14ac:dyDescent="0.3">
      <c r="B125" s="39" t="s">
        <v>143</v>
      </c>
      <c r="C125" s="77">
        <v>56.57</v>
      </c>
      <c r="D125" s="43">
        <v>43915</v>
      </c>
      <c r="E125" s="44" t="s">
        <v>39</v>
      </c>
      <c r="F125" s="45" t="s">
        <v>39</v>
      </c>
    </row>
    <row r="126" spans="2:6" ht="13.95" customHeight="1" x14ac:dyDescent="0.3">
      <c r="B126" s="39" t="s">
        <v>144</v>
      </c>
      <c r="C126" s="77">
        <v>16.829999999999998</v>
      </c>
      <c r="D126" s="43">
        <v>43915</v>
      </c>
      <c r="E126" s="44" t="s">
        <v>39</v>
      </c>
      <c r="F126" s="45" t="s">
        <v>39</v>
      </c>
    </row>
    <row r="127" spans="2:6" ht="13.95" customHeight="1" x14ac:dyDescent="0.3">
      <c r="B127" s="39" t="s">
        <v>145</v>
      </c>
      <c r="C127" s="77">
        <v>52.17</v>
      </c>
      <c r="D127" s="43">
        <v>43915</v>
      </c>
      <c r="E127" s="44" t="s">
        <v>39</v>
      </c>
      <c r="F127" s="45" t="s">
        <v>39</v>
      </c>
    </row>
    <row r="128" spans="2:6" ht="13.95" customHeight="1" x14ac:dyDescent="0.3">
      <c r="B128" s="39" t="s">
        <v>146</v>
      </c>
      <c r="C128" s="77">
        <v>1532.75</v>
      </c>
      <c r="D128" s="43">
        <v>43915</v>
      </c>
      <c r="E128" s="44" t="s">
        <v>39</v>
      </c>
      <c r="F128" s="45" t="s">
        <v>39</v>
      </c>
    </row>
    <row r="129" spans="2:6" ht="13.95" customHeight="1" x14ac:dyDescent="0.3">
      <c r="B129" s="39" t="s">
        <v>147</v>
      </c>
      <c r="C129" s="77">
        <v>4751.58</v>
      </c>
      <c r="D129" s="43">
        <v>43915</v>
      </c>
      <c r="E129" s="44" t="s">
        <v>39</v>
      </c>
      <c r="F129" s="45" t="s">
        <v>39</v>
      </c>
    </row>
    <row r="130" spans="2:6" ht="13.95" customHeight="1" x14ac:dyDescent="0.3">
      <c r="B130" s="39" t="s">
        <v>148</v>
      </c>
      <c r="C130" s="77">
        <v>1225.56</v>
      </c>
      <c r="D130" s="43">
        <v>43915</v>
      </c>
      <c r="E130" s="44" t="s">
        <v>39</v>
      </c>
      <c r="F130" s="45" t="s">
        <v>39</v>
      </c>
    </row>
    <row r="131" spans="2:6" ht="13.95" customHeight="1" x14ac:dyDescent="0.3">
      <c r="B131" s="78" t="s">
        <v>149</v>
      </c>
      <c r="C131" s="77">
        <v>3799.18</v>
      </c>
      <c r="D131" s="43">
        <v>43915</v>
      </c>
      <c r="E131" s="44" t="s">
        <v>39</v>
      </c>
      <c r="F131" s="45" t="s">
        <v>39</v>
      </c>
    </row>
    <row r="132" spans="2:6" ht="13.95" customHeight="1" x14ac:dyDescent="0.3">
      <c r="B132" s="79"/>
      <c r="C132" s="77"/>
      <c r="D132" s="43"/>
      <c r="E132" s="44"/>
      <c r="F132" s="45"/>
    </row>
    <row r="133" spans="2:6" ht="13.95" customHeight="1" x14ac:dyDescent="0.3">
      <c r="B133" s="47" t="s">
        <v>150</v>
      </c>
      <c r="C133" s="20">
        <f>SUM(C134:C136)</f>
        <v>829.55</v>
      </c>
      <c r="D133" s="48"/>
      <c r="E133" s="49"/>
      <c r="F133" s="50"/>
    </row>
    <row r="134" spans="2:6" ht="13.95" customHeight="1" x14ac:dyDescent="0.3">
      <c r="B134" s="46" t="s">
        <v>151</v>
      </c>
      <c r="C134" s="62">
        <v>745.55</v>
      </c>
      <c r="D134" s="36"/>
      <c r="E134" s="33"/>
      <c r="F134" s="38"/>
    </row>
    <row r="135" spans="2:6" ht="13.95" customHeight="1" x14ac:dyDescent="0.3">
      <c r="B135" s="46" t="s">
        <v>152</v>
      </c>
      <c r="C135" s="31">
        <v>84</v>
      </c>
      <c r="D135" s="32"/>
      <c r="E135" s="33"/>
      <c r="F135" s="34" t="s">
        <v>153</v>
      </c>
    </row>
    <row r="136" spans="2:6" ht="13.95" customHeight="1" x14ac:dyDescent="0.3">
      <c r="B136" s="72"/>
      <c r="C136" s="115"/>
      <c r="D136" s="32"/>
      <c r="E136" s="33"/>
      <c r="F136" s="38"/>
    </row>
    <row r="137" spans="2:6" ht="13.95" customHeight="1" x14ac:dyDescent="0.3">
      <c r="B137" s="128" t="s">
        <v>154</v>
      </c>
      <c r="C137" s="110">
        <f>SUM(C138:C139)</f>
        <v>958.28</v>
      </c>
      <c r="D137" s="109"/>
      <c r="E137" s="111"/>
      <c r="F137" s="129"/>
    </row>
    <row r="138" spans="2:6" s="80" customFormat="1" ht="13.95" customHeight="1" x14ac:dyDescent="0.3">
      <c r="B138" s="46" t="s">
        <v>155</v>
      </c>
      <c r="C138" s="25">
        <v>958.28</v>
      </c>
      <c r="D138" s="32"/>
      <c r="E138" s="81"/>
      <c r="F138" s="34"/>
    </row>
    <row r="139" spans="2:6" ht="13.95" customHeight="1" x14ac:dyDescent="0.3">
      <c r="B139" s="46"/>
      <c r="C139" s="53"/>
      <c r="D139" s="32"/>
      <c r="E139" s="81"/>
      <c r="F139" s="34"/>
    </row>
    <row r="140" spans="2:6" ht="13.95" customHeight="1" x14ac:dyDescent="0.3">
      <c r="B140" s="128" t="s">
        <v>156</v>
      </c>
      <c r="C140" s="110">
        <f>SUM(C141:C142)</f>
        <v>14703.119999999999</v>
      </c>
      <c r="D140" s="109"/>
      <c r="E140" s="111"/>
      <c r="F140" s="129"/>
    </row>
    <row r="141" spans="2:6" ht="13.95" customHeight="1" x14ac:dyDescent="0.3">
      <c r="B141" s="41" t="s">
        <v>157</v>
      </c>
      <c r="C141" s="25">
        <v>6641.45</v>
      </c>
      <c r="D141" s="43">
        <v>43895</v>
      </c>
      <c r="E141" s="44" t="s">
        <v>158</v>
      </c>
      <c r="F141" s="45" t="s">
        <v>159</v>
      </c>
    </row>
    <row r="142" spans="2:6" ht="13.95" customHeight="1" x14ac:dyDescent="0.3">
      <c r="B142" s="41" t="s">
        <v>157</v>
      </c>
      <c r="C142" s="25">
        <v>8061.67</v>
      </c>
      <c r="D142" s="43">
        <v>43895</v>
      </c>
      <c r="E142" s="44" t="s">
        <v>158</v>
      </c>
      <c r="F142" s="45" t="s">
        <v>160</v>
      </c>
    </row>
    <row r="143" spans="2:6" ht="13.95" customHeight="1" x14ac:dyDescent="0.3">
      <c r="B143" s="41"/>
      <c r="C143" s="25"/>
      <c r="D143" s="43"/>
      <c r="E143" s="44"/>
      <c r="F143" s="45"/>
    </row>
    <row r="144" spans="2:6" ht="13.95" customHeight="1" x14ac:dyDescent="0.3">
      <c r="B144" s="128" t="s">
        <v>161</v>
      </c>
      <c r="C144" s="110">
        <f>SUM(C145:C145)</f>
        <v>0</v>
      </c>
      <c r="D144" s="109"/>
      <c r="E144" s="111"/>
      <c r="F144" s="129"/>
    </row>
    <row r="145" spans="2:6" ht="13.95" customHeight="1" x14ac:dyDescent="0.3">
      <c r="B145" s="56"/>
      <c r="C145" s="116"/>
      <c r="D145" s="43"/>
      <c r="E145" s="44"/>
      <c r="F145" s="45"/>
    </row>
    <row r="146" spans="2:6" ht="13.95" customHeight="1" x14ac:dyDescent="0.3">
      <c r="B146" s="46"/>
      <c r="C146" s="53"/>
      <c r="D146" s="32"/>
      <c r="E146" s="81"/>
      <c r="F146" s="34"/>
    </row>
    <row r="147" spans="2:6" ht="13.95" customHeight="1" x14ac:dyDescent="0.3">
      <c r="B147" s="128" t="s">
        <v>162</v>
      </c>
      <c r="C147" s="110">
        <f>SUM(C148:C155)</f>
        <v>99000.14</v>
      </c>
      <c r="D147" s="109"/>
      <c r="E147" s="111"/>
      <c r="F147" s="129"/>
    </row>
    <row r="148" spans="2:6" ht="13.95" customHeight="1" x14ac:dyDescent="0.3">
      <c r="B148" s="29" t="s">
        <v>163</v>
      </c>
      <c r="C148" s="77">
        <v>4000</v>
      </c>
      <c r="D148" s="32">
        <v>43894</v>
      </c>
      <c r="E148" s="33" t="s">
        <v>13</v>
      </c>
      <c r="F148" s="132" t="s">
        <v>164</v>
      </c>
    </row>
    <row r="149" spans="2:6" ht="13.95" customHeight="1" x14ac:dyDescent="0.3">
      <c r="B149" s="46" t="s">
        <v>165</v>
      </c>
      <c r="C149" s="77">
        <v>49600</v>
      </c>
      <c r="D149" s="32">
        <v>43900</v>
      </c>
      <c r="E149" s="81" t="s">
        <v>13</v>
      </c>
      <c r="F149" s="34" t="s">
        <v>166</v>
      </c>
    </row>
    <row r="150" spans="2:6" ht="13.95" customHeight="1" x14ac:dyDescent="0.3">
      <c r="B150" s="46" t="s">
        <v>167</v>
      </c>
      <c r="C150" s="77">
        <v>9500</v>
      </c>
      <c r="D150" s="32">
        <v>43910</v>
      </c>
      <c r="E150" s="81" t="s">
        <v>13</v>
      </c>
      <c r="F150" s="34" t="s">
        <v>168</v>
      </c>
    </row>
    <row r="151" spans="2:6" ht="13.95" customHeight="1" x14ac:dyDescent="0.3">
      <c r="B151" s="46" t="s">
        <v>169</v>
      </c>
      <c r="C151" s="77">
        <v>27900</v>
      </c>
      <c r="D151" s="32">
        <v>43917</v>
      </c>
      <c r="E151" s="81" t="s">
        <v>13</v>
      </c>
      <c r="F151" s="34" t="s">
        <v>170</v>
      </c>
    </row>
    <row r="152" spans="2:6" ht="13.95" customHeight="1" x14ac:dyDescent="0.3">
      <c r="B152" s="46" t="s">
        <v>171</v>
      </c>
      <c r="C152" s="77">
        <v>5800</v>
      </c>
      <c r="D152" s="32">
        <v>43917</v>
      </c>
      <c r="E152" s="81" t="s">
        <v>13</v>
      </c>
      <c r="F152" s="34" t="s">
        <v>172</v>
      </c>
    </row>
    <row r="153" spans="2:6" ht="13.95" customHeight="1" x14ac:dyDescent="0.3">
      <c r="B153" s="46" t="s">
        <v>173</v>
      </c>
      <c r="C153" s="77">
        <v>121.25</v>
      </c>
      <c r="D153" s="32">
        <v>43920</v>
      </c>
      <c r="E153" s="81" t="s">
        <v>16</v>
      </c>
      <c r="F153" s="34" t="s">
        <v>174</v>
      </c>
    </row>
    <row r="154" spans="2:6" ht="13.95" customHeight="1" x14ac:dyDescent="0.3">
      <c r="B154" s="29" t="s">
        <v>175</v>
      </c>
      <c r="C154" s="77">
        <v>2078.89</v>
      </c>
      <c r="D154" s="32">
        <v>43920</v>
      </c>
      <c r="E154" s="81" t="s">
        <v>104</v>
      </c>
      <c r="F154" s="34" t="s">
        <v>176</v>
      </c>
    </row>
    <row r="155" spans="2:6" ht="13.95" customHeight="1" x14ac:dyDescent="0.3">
      <c r="B155" s="46"/>
      <c r="C155" s="53"/>
      <c r="D155" s="32"/>
      <c r="E155" s="81"/>
      <c r="F155" s="34"/>
    </row>
    <row r="156" spans="2:6" ht="13.95" customHeight="1" x14ac:dyDescent="0.3">
      <c r="B156" s="128" t="s">
        <v>177</v>
      </c>
      <c r="C156" s="110">
        <f>SUM(C157:C161)</f>
        <v>2421.5</v>
      </c>
      <c r="D156" s="109"/>
      <c r="E156" s="111"/>
      <c r="F156" s="129"/>
    </row>
    <row r="157" spans="2:6" ht="13.95" customHeight="1" x14ac:dyDescent="0.3">
      <c r="B157" s="46" t="s">
        <v>178</v>
      </c>
      <c r="C157" s="117">
        <v>250</v>
      </c>
      <c r="D157" s="43">
        <v>43893</v>
      </c>
      <c r="E157" s="44" t="s">
        <v>13</v>
      </c>
      <c r="F157" s="45" t="s">
        <v>179</v>
      </c>
    </row>
    <row r="158" spans="2:6" ht="13.95" customHeight="1" x14ac:dyDescent="0.3">
      <c r="B158" s="46" t="s">
        <v>180</v>
      </c>
      <c r="C158" s="82">
        <v>202.48</v>
      </c>
      <c r="D158" s="32">
        <v>43909</v>
      </c>
      <c r="E158" s="33" t="s">
        <v>104</v>
      </c>
      <c r="F158" s="34" t="s">
        <v>181</v>
      </c>
    </row>
    <row r="159" spans="2:6" ht="13.95" customHeight="1" x14ac:dyDescent="0.3">
      <c r="B159" s="39" t="s">
        <v>182</v>
      </c>
      <c r="C159" s="82">
        <v>1719.02</v>
      </c>
      <c r="D159" s="32">
        <v>43920</v>
      </c>
      <c r="E159" s="33" t="s">
        <v>16</v>
      </c>
      <c r="F159" s="34" t="s">
        <v>183</v>
      </c>
    </row>
    <row r="160" spans="2:6" ht="13.95" customHeight="1" x14ac:dyDescent="0.3">
      <c r="B160" s="46" t="s">
        <v>178</v>
      </c>
      <c r="C160" s="83">
        <v>250</v>
      </c>
      <c r="D160" s="32">
        <v>43920</v>
      </c>
      <c r="E160" s="33" t="s">
        <v>13</v>
      </c>
      <c r="F160" s="34" t="s">
        <v>184</v>
      </c>
    </row>
    <row r="161" spans="2:6" ht="13.95" customHeight="1" x14ac:dyDescent="0.3">
      <c r="B161" s="46"/>
      <c r="C161" s="118"/>
      <c r="D161" s="32"/>
      <c r="E161" s="33"/>
      <c r="F161" s="34"/>
    </row>
    <row r="162" spans="2:6" ht="13.95" customHeight="1" x14ac:dyDescent="0.3">
      <c r="B162" s="130" t="s">
        <v>185</v>
      </c>
      <c r="C162" s="110">
        <f>SUM(C7,C33,C58,C104,C115,C137,C140,C144,C147,C156)</f>
        <v>444218.85</v>
      </c>
      <c r="D162" s="114"/>
      <c r="E162" s="113"/>
      <c r="F162" s="131"/>
    </row>
    <row r="163" spans="2:6" ht="13.95" customHeight="1" x14ac:dyDescent="0.3">
      <c r="B163" s="133"/>
      <c r="C163" s="120"/>
      <c r="D163" s="121"/>
      <c r="E163" s="119"/>
      <c r="F163" s="134"/>
    </row>
    <row r="164" spans="2:6" ht="13.95" customHeight="1" x14ac:dyDescent="0.3">
      <c r="B164" s="130" t="s">
        <v>186</v>
      </c>
      <c r="C164" s="110">
        <f>SUM(C165:C169)</f>
        <v>464533.89</v>
      </c>
      <c r="D164" s="114"/>
      <c r="E164" s="113"/>
      <c r="F164" s="131"/>
    </row>
    <row r="165" spans="2:6" ht="13.95" customHeight="1" x14ac:dyDescent="0.3">
      <c r="B165" s="24" t="s">
        <v>187</v>
      </c>
      <c r="C165" s="25">
        <v>99533.89</v>
      </c>
      <c r="D165" s="26">
        <v>43895</v>
      </c>
      <c r="E165" s="27" t="s">
        <v>98</v>
      </c>
      <c r="F165" s="28" t="s">
        <v>188</v>
      </c>
    </row>
    <row r="166" spans="2:6" ht="13.95" customHeight="1" x14ac:dyDescent="0.3">
      <c r="B166" s="24" t="s">
        <v>189</v>
      </c>
      <c r="C166" s="122">
        <v>48773.24</v>
      </c>
      <c r="D166" s="26">
        <v>43906</v>
      </c>
      <c r="E166" s="27" t="s">
        <v>98</v>
      </c>
      <c r="F166" s="28" t="s">
        <v>188</v>
      </c>
    </row>
    <row r="167" spans="2:6" ht="13.95" customHeight="1" x14ac:dyDescent="0.3">
      <c r="B167" s="24" t="s">
        <v>189</v>
      </c>
      <c r="C167" s="122">
        <v>16226.76</v>
      </c>
      <c r="D167" s="26">
        <v>43906</v>
      </c>
      <c r="E167" s="27" t="s">
        <v>98</v>
      </c>
      <c r="F167" s="28" t="s">
        <v>188</v>
      </c>
    </row>
    <row r="168" spans="2:6" ht="13.95" customHeight="1" x14ac:dyDescent="0.3">
      <c r="B168" s="135" t="s">
        <v>190</v>
      </c>
      <c r="C168" s="122">
        <v>300000</v>
      </c>
      <c r="D168" s="26">
        <v>43910</v>
      </c>
      <c r="E168" s="27" t="s">
        <v>98</v>
      </c>
      <c r="F168" s="28" t="s">
        <v>188</v>
      </c>
    </row>
    <row r="169" spans="2:6" ht="13.95" customHeight="1" x14ac:dyDescent="0.3">
      <c r="B169" s="84"/>
      <c r="C169" s="85"/>
      <c r="D169" s="86"/>
      <c r="E169" s="87"/>
      <c r="F169" s="88"/>
    </row>
    <row r="170" spans="2:6" ht="13.95" customHeight="1" x14ac:dyDescent="0.3">
      <c r="B170" s="130" t="s">
        <v>191</v>
      </c>
      <c r="C170" s="110">
        <f>SUM(C171:C173)</f>
        <v>31413.74</v>
      </c>
      <c r="D170" s="114"/>
      <c r="E170" s="113"/>
      <c r="F170" s="131"/>
    </row>
    <row r="171" spans="2:6" ht="13.95" customHeight="1" x14ac:dyDescent="0.3">
      <c r="B171" s="24" t="s">
        <v>192</v>
      </c>
      <c r="C171" s="25">
        <v>28632.52</v>
      </c>
      <c r="D171" s="26">
        <v>43890</v>
      </c>
      <c r="E171" s="27" t="s">
        <v>193</v>
      </c>
      <c r="F171" s="28" t="s">
        <v>194</v>
      </c>
    </row>
    <row r="172" spans="2:6" ht="13.95" customHeight="1" x14ac:dyDescent="0.3">
      <c r="B172" s="24" t="s">
        <v>195</v>
      </c>
      <c r="C172" s="25">
        <v>2781.22</v>
      </c>
      <c r="D172" s="26">
        <v>43892</v>
      </c>
      <c r="E172" s="27" t="s">
        <v>16</v>
      </c>
      <c r="F172" s="28" t="s">
        <v>196</v>
      </c>
    </row>
    <row r="173" spans="2:6" ht="13.95" customHeight="1" x14ac:dyDescent="0.3">
      <c r="B173" s="24"/>
      <c r="C173" s="25"/>
      <c r="D173" s="26"/>
      <c r="E173" s="27"/>
      <c r="F173" s="28"/>
    </row>
    <row r="174" spans="2:6" ht="13.95" customHeight="1" thickBot="1" x14ac:dyDescent="0.35">
      <c r="B174" s="136" t="s">
        <v>197</v>
      </c>
      <c r="C174" s="137">
        <f>C164+C170-C162</f>
        <v>51728.780000000028</v>
      </c>
      <c r="D174" s="138"/>
      <c r="E174" s="139"/>
      <c r="F174" s="140"/>
    </row>
    <row r="175" spans="2:6" ht="13.95" customHeight="1" x14ac:dyDescent="0.3">
      <c r="B175" s="105"/>
      <c r="C175" s="106"/>
      <c r="D175" s="107"/>
      <c r="E175" s="108"/>
      <c r="F175" s="92"/>
    </row>
    <row r="176" spans="2:6" ht="13.95" customHeight="1" x14ac:dyDescent="0.3">
      <c r="B176" s="10" t="s">
        <v>198</v>
      </c>
      <c r="C176" s="89"/>
      <c r="D176" s="90"/>
      <c r="E176" s="91"/>
      <c r="F176" s="92"/>
    </row>
    <row r="177" spans="2:6" ht="13.95" customHeight="1" x14ac:dyDescent="0.3">
      <c r="B177" s="93" t="s">
        <v>199</v>
      </c>
      <c r="C177" s="94"/>
      <c r="D177" s="94"/>
      <c r="E177" s="94"/>
      <c r="F177" s="95"/>
    </row>
    <row r="178" spans="2:6" ht="13.95" customHeight="1" x14ac:dyDescent="0.3">
      <c r="B178" s="96" t="s">
        <v>200</v>
      </c>
      <c r="C178" s="97"/>
      <c r="D178" s="97"/>
      <c r="E178" s="97"/>
      <c r="F178" s="98"/>
    </row>
    <row r="179" spans="2:6" ht="13.95" customHeight="1" thickBot="1" x14ac:dyDescent="0.35">
      <c r="B179" s="99" t="s">
        <v>201</v>
      </c>
      <c r="C179" s="100"/>
      <c r="D179" s="100"/>
      <c r="E179" s="100"/>
      <c r="F179" s="101"/>
    </row>
    <row r="180" spans="2:6" ht="13.95" customHeight="1" x14ac:dyDescent="0.3"/>
    <row r="181" spans="2:6" ht="13.95" customHeight="1" x14ac:dyDescent="0.3"/>
  </sheetData>
  <mergeCells count="4">
    <mergeCell ref="B4:F4"/>
    <mergeCell ref="B177:F177"/>
    <mergeCell ref="B178:F178"/>
    <mergeCell ref="B179:F179"/>
  </mergeCells>
  <pageMargins left="0.511811024" right="0.511811024" top="0.78740157499999996" bottom="0.78740157499999996" header="0.31496062000000002" footer="0.3149606200000000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Suporte</dc:creator>
  <cp:lastModifiedBy>Suporte</cp:lastModifiedBy>
  <cp:lastPrinted>2023-02-02T22:25:23Z</cp:lastPrinted>
  <dcterms:created xsi:type="dcterms:W3CDTF">2023-02-02T22:23:47Z</dcterms:created>
  <dcterms:modified xsi:type="dcterms:W3CDTF">2023-02-02T22:25:59Z</dcterms:modified>
</cp:coreProperties>
</file>