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18\"/>
    </mc:Choice>
  </mc:AlternateContent>
  <xr:revisionPtr revIDLastSave="0" documentId="8_{637A5AD1-B731-48B2-BAD2-85E475BE23C3}" xr6:coauthVersionLast="47" xr6:coauthVersionMax="47" xr10:uidLastSave="{00000000-0000-0000-0000-000000000000}"/>
  <bookViews>
    <workbookView xWindow="-108" yWindow="-108" windowWidth="23256" windowHeight="12576" xr2:uid="{EE741008-0AB6-4F2B-86D4-BB07E31711CA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4" i="1" l="1"/>
  <c r="B123" i="1" s="1"/>
  <c r="B118" i="1"/>
  <c r="B113" i="1"/>
  <c r="B107" i="1"/>
  <c r="B105" i="1"/>
  <c r="B103" i="1"/>
  <c r="B101" i="1"/>
  <c r="B95" i="1"/>
  <c r="B90" i="1"/>
  <c r="B88" i="1"/>
  <c r="B85" i="1" s="1"/>
  <c r="B86" i="1"/>
  <c r="B80" i="1"/>
  <c r="B77" i="1"/>
  <c r="B76" i="1"/>
  <c r="B74" i="1"/>
  <c r="B71" i="1"/>
  <c r="B68" i="1"/>
  <c r="B33" i="1" s="1"/>
  <c r="B63" i="1"/>
  <c r="B56" i="1"/>
  <c r="B53" i="1"/>
  <c r="B39" i="1"/>
  <c r="B34" i="1"/>
  <c r="B31" i="1"/>
  <c r="B29" i="1"/>
  <c r="B23" i="1" s="1"/>
  <c r="B24" i="1"/>
  <c r="B18" i="1"/>
  <c r="B12" i="1"/>
  <c r="B8" i="1"/>
  <c r="B7" i="1"/>
  <c r="B116" i="1" l="1"/>
  <c r="B125" i="1"/>
</calcChain>
</file>

<file path=xl/sharedStrings.xml><?xml version="1.0" encoding="utf-8"?>
<sst xmlns="http://schemas.openxmlformats.org/spreadsheetml/2006/main" count="267" uniqueCount="176">
  <si>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</si>
  <si>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</si>
  <si>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NOVEMBRO-2018</t>
  </si>
  <si>
    <t>ITENS DE DESPESAS - NOVEMBRO 2018</t>
  </si>
  <si>
    <t>R$ VALORES</t>
  </si>
  <si>
    <t>DATA  PGT</t>
  </si>
  <si>
    <t>OPERAÇÃO</t>
  </si>
  <si>
    <t>DETALHES</t>
  </si>
  <si>
    <t>1. Pessoal</t>
  </si>
  <si>
    <t>1.1. Salários (CLT)</t>
  </si>
  <si>
    <t>FOLHA OUTUBRO</t>
  </si>
  <si>
    <t>TRANS</t>
  </si>
  <si>
    <t>FOLHA</t>
  </si>
  <si>
    <t>RPA´s</t>
  </si>
  <si>
    <t>RPA</t>
  </si>
  <si>
    <t>FOLHA 13º SALARIO 1ª PARC</t>
  </si>
  <si>
    <t>FOLHA 13</t>
  </si>
  <si>
    <t>1.2. Outras Formas de Contratação</t>
  </si>
  <si>
    <t>PRO-SAÚDE SERVIÇOS MÉDICOS</t>
  </si>
  <si>
    <t>TED</t>
  </si>
  <si>
    <t>NF 038</t>
  </si>
  <si>
    <t>NATANAEL MARTINS COELHO E CIA LTDA</t>
  </si>
  <si>
    <t>NF 1142</t>
  </si>
  <si>
    <t>ADM SERVIÇOS E CONSULTORIA LTDA</t>
  </si>
  <si>
    <t>NF 005</t>
  </si>
  <si>
    <t>MARTINS COELHO E SILVEIRA LTDA</t>
  </si>
  <si>
    <t>NF 074</t>
  </si>
  <si>
    <t>RODRIGUES E FELIX LTDA-ME</t>
  </si>
  <si>
    <t>DOC</t>
  </si>
  <si>
    <t>NF 025</t>
  </si>
  <si>
    <t>1.3. Encargos/Benefícios</t>
  </si>
  <si>
    <t>FGTS REF 10/2018</t>
  </si>
  <si>
    <t>GUIA DE ARREC</t>
  </si>
  <si>
    <t xml:space="preserve">GPS HSAA </t>
  </si>
  <si>
    <t>DARF IRRF FL 10/2018</t>
  </si>
  <si>
    <t>DARF PIS FL 10/2018</t>
  </si>
  <si>
    <t>DARF</t>
  </si>
  <si>
    <t>2. Mat/Med</t>
  </si>
  <si>
    <t>2.1. Medicamentos</t>
  </si>
  <si>
    <t>SUPERMEDICA DIST HOSPITALAR EIRELI</t>
  </si>
  <si>
    <t>BOLETO</t>
  </si>
  <si>
    <t>NF 46034</t>
  </si>
  <si>
    <t>MARTINS DISTRIBUIÇAO E LOGISTICA EIRELLI</t>
  </si>
  <si>
    <t>NF 65422</t>
  </si>
  <si>
    <t>NF 65434</t>
  </si>
  <si>
    <t>NF 65419</t>
  </si>
  <si>
    <t>2.1. Materais Hospitalares</t>
  </si>
  <si>
    <t>TELEVIDA CENTRO ESPECIALIZADOS DE TELE</t>
  </si>
  <si>
    <t>NF 68260</t>
  </si>
  <si>
    <t>2.2 Gases Medicinais</t>
  </si>
  <si>
    <t>3. Materais Diversos</t>
  </si>
  <si>
    <t>3.1. Materiais de Higenização</t>
  </si>
  <si>
    <t>SUPERMERCADO MAGALHAES LTDA</t>
  </si>
  <si>
    <t>NF 12367</t>
  </si>
  <si>
    <t>CASA DA LIMPEZA LTDA</t>
  </si>
  <si>
    <t>NF 51862</t>
  </si>
  <si>
    <t>LIFE PRODUTOS E L H LTDA</t>
  </si>
  <si>
    <t>NF 79839</t>
  </si>
  <si>
    <t>MF PROD E SEERV LIMPEZAS</t>
  </si>
  <si>
    <t>NF 11014</t>
  </si>
  <si>
    <t>3.2. Materiais / Gêneros Alimentícios</t>
  </si>
  <si>
    <t>ROGERIO DOS SANTOS ROQUE-ME</t>
  </si>
  <si>
    <t>NF 430</t>
  </si>
  <si>
    <t>NF 432</t>
  </si>
  <si>
    <t>NF 429</t>
  </si>
  <si>
    <t>NF 428</t>
  </si>
  <si>
    <t>NF 431</t>
  </si>
  <si>
    <t>MARIA ODETE F FARIA AZEVEDO - ME</t>
  </si>
  <si>
    <t>NF 040</t>
  </si>
  <si>
    <t>VANDEIR ALVES NOGUEIRA - ME</t>
  </si>
  <si>
    <t>NF 170</t>
  </si>
  <si>
    <t>MERCEARIA PREÇO BAIXO</t>
  </si>
  <si>
    <t>NF 521</t>
  </si>
  <si>
    <t>REINALDO PASCUALOTE JR</t>
  </si>
  <si>
    <t>NF 065</t>
  </si>
  <si>
    <t>NF 063</t>
  </si>
  <si>
    <t>NF 517</t>
  </si>
  <si>
    <t>NF 071</t>
  </si>
  <si>
    <t>NF 520</t>
  </si>
  <si>
    <t>3.3. Material Expediente</t>
  </si>
  <si>
    <t>PAPELARIA DINAMICA</t>
  </si>
  <si>
    <t xml:space="preserve">DOC </t>
  </si>
  <si>
    <t>NF 130148</t>
  </si>
  <si>
    <t>MARILIA CASSIA SOUZA PINTO</t>
  </si>
  <si>
    <t>NF 012</t>
  </si>
  <si>
    <t>3.4. Material Divulgação</t>
  </si>
  <si>
    <t>EXATA SOLUÇOES EM IMPRESSÕES EIRELI</t>
  </si>
  <si>
    <t>NF 26680</t>
  </si>
  <si>
    <t>RM TAVARES COMUNICAÇÃO VISUAL LTDA</t>
  </si>
  <si>
    <t>NF 140</t>
  </si>
  <si>
    <t>NF 28917</t>
  </si>
  <si>
    <t>HOT STAMP</t>
  </si>
  <si>
    <t>NF 1054</t>
  </si>
  <si>
    <t>NF 1056</t>
  </si>
  <si>
    <t>M FERREIRA DE SOUZA ME</t>
  </si>
  <si>
    <t>NF 116</t>
  </si>
  <si>
    <t>3.5. Material Permanente</t>
  </si>
  <si>
    <t xml:space="preserve">PROMATICA EQUIP MOVEIS </t>
  </si>
  <si>
    <t>NF 6825</t>
  </si>
  <si>
    <t>GOIAS UNIFORMES / MAI KAI</t>
  </si>
  <si>
    <t>NF 1099</t>
  </si>
  <si>
    <t>ARAGUAIA CENTER MODAS</t>
  </si>
  <si>
    <t>NF 267</t>
  </si>
  <si>
    <t>EVOLUÇÃO MAYA DISTRIBUIÇAO LTDA</t>
  </si>
  <si>
    <t>NF 2724</t>
  </si>
  <si>
    <t>3.6. Combustível</t>
  </si>
  <si>
    <t>COMERCIO DE DERIVADOS PETROLEO JOTTAS LTDA</t>
  </si>
  <si>
    <t>NF 20952</t>
  </si>
  <si>
    <t>3.7. GLP</t>
  </si>
  <si>
    <t>ELIZANGELA C T FARIA MARTINS</t>
  </si>
  <si>
    <t xml:space="preserve">TED </t>
  </si>
  <si>
    <t>NF 1980</t>
  </si>
  <si>
    <t>3.8. Material de Lavanderia</t>
  </si>
  <si>
    <t>4. Manutenção</t>
  </si>
  <si>
    <t>4.1. Materiais de Manutenção</t>
  </si>
  <si>
    <t>ELETROLUZ LAMPADAS ESPECIAIS LTDA</t>
  </si>
  <si>
    <t>NF 14357</t>
  </si>
  <si>
    <t xml:space="preserve">MUNDIAL REFRIGRAÇAO </t>
  </si>
  <si>
    <t>NF 11663</t>
  </si>
  <si>
    <t>4.2. Serviços de Manutenção</t>
  </si>
  <si>
    <t>JOAO BATISTA SILVEIRA ROSA</t>
  </si>
  <si>
    <t>NF 49138</t>
  </si>
  <si>
    <t>AGUIA RELOGIOS DE PONTOS E CATRACAS LTDA</t>
  </si>
  <si>
    <t>NF 6036</t>
  </si>
  <si>
    <t xml:space="preserve">CAM CONTRUTORA EIRELLI </t>
  </si>
  <si>
    <t>NF 033</t>
  </si>
  <si>
    <t>MM DA SILVA ENTULHOS</t>
  </si>
  <si>
    <t>NF 048</t>
  </si>
  <si>
    <t>5. Seguros / Impostos / Taxas</t>
  </si>
  <si>
    <t>5.1. Seguros (Imóvel e Automóvel)</t>
  </si>
  <si>
    <t>5.2. Taxas e Serviços de Cartório</t>
  </si>
  <si>
    <t>5.3. Taxas Impostos</t>
  </si>
  <si>
    <t>DUAM REF MES 10/2018</t>
  </si>
  <si>
    <t>DUAM</t>
  </si>
  <si>
    <t>GPS - CAM CONSTRUTORA</t>
  </si>
  <si>
    <t>GPS</t>
  </si>
  <si>
    <t>DARF CSRF REF NF 134 MARLENE</t>
  </si>
  <si>
    <t>DARF IRRF NF 134 MARLENE</t>
  </si>
  <si>
    <t>5.4. Taxas Bancárias</t>
  </si>
  <si>
    <t>BANCO DO BRASIL DOC/TED ELETRÔNICO</t>
  </si>
  <si>
    <t>BANCO DO BRASIL</t>
  </si>
  <si>
    <t>TARIFA DE COMBO</t>
  </si>
  <si>
    <t>TARIFA TRANSF DE RECURSO E/I</t>
  </si>
  <si>
    <t>TARIFA PACOTES SERVIÇOS</t>
  </si>
  <si>
    <t>6. Telefonia</t>
  </si>
  <si>
    <t>7. Água</t>
  </si>
  <si>
    <t>8. Energia Elétrica</t>
  </si>
  <si>
    <t>9. Prestação de Serviços Terceiros</t>
  </si>
  <si>
    <t>PRO ATIVA CURSOS E RECURSOS HUMANOS LTDA</t>
  </si>
  <si>
    <t>NF 006</t>
  </si>
  <si>
    <t>MARLENE JOSE SILVA GONÇALVES</t>
  </si>
  <si>
    <t>NF 138</t>
  </si>
  <si>
    <t>DOUGLAS HENRIQUE DE CARVALHO</t>
  </si>
  <si>
    <t xml:space="preserve">FT MENDES </t>
  </si>
  <si>
    <t>NF 066</t>
  </si>
  <si>
    <t>10. Informática</t>
  </si>
  <si>
    <t>MARILIA CASSIA DE SOUZA PINTO</t>
  </si>
  <si>
    <t>NF 013</t>
  </si>
  <si>
    <t>SD MEDEIROS E CIA LTDA - ME</t>
  </si>
  <si>
    <t>NF 4162</t>
  </si>
  <si>
    <t>11. TOTAL GLOBAL</t>
  </si>
  <si>
    <t>TOTAL DO REPASSE</t>
  </si>
  <si>
    <t>2ª PARC REF OUT2018 (1 REPASSE)</t>
  </si>
  <si>
    <t>TED - 104 0794 11433328000118 FMS SMA</t>
  </si>
  <si>
    <t>1ª PARC REF NOV2018 (2º REPASSE)</t>
  </si>
  <si>
    <t>2ª PARC REF NOV2018 (2º REPASSE)</t>
  </si>
  <si>
    <t>3ª PARC REF NOV2018 (2º REPASSE)</t>
  </si>
  <si>
    <t>SALDO DE CRÉDITO</t>
  </si>
  <si>
    <t>SALDO CONTA DIA 31/10/18</t>
  </si>
  <si>
    <t>SALDO</t>
  </si>
  <si>
    <t>SALDO CONTA MÊS ANTERIOR</t>
  </si>
  <si>
    <t>SALDO EM CONTA</t>
  </si>
  <si>
    <t>GOIÂNIA (GO), 30 NOVEMBRO DE 2018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</si>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</sst>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 wrapText="1"/>
    </xf>
    <xf numFmtId="165" fontId="1" fillId="4" borderId="10" xfId="0" applyNumberFormat="1" applyFont="1" applyFill="1" applyBorder="1" applyAlignment="1">
      <alignment horizontal="right" vertical="top"/>
    </xf>
    <xf numFmtId="164" fontId="1" fillId="4" borderId="10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17" fontId="1" fillId="4" borderId="11" xfId="0" applyNumberFormat="1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/>
    </xf>
    <xf numFmtId="4" fontId="1" fillId="4" borderId="10" xfId="0" applyNumberFormat="1" applyFont="1" applyFill="1" applyBorder="1" applyAlignment="1" applyProtection="1">
      <alignment horizontal="right" vertical="top"/>
      <protection locked="0"/>
    </xf>
    <xf numFmtId="164" fontId="1" fillId="4" borderId="10" xfId="0" applyNumberFormat="1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vertical="top"/>
    </xf>
    <xf numFmtId="4" fontId="1" fillId="4" borderId="10" xfId="0" applyNumberFormat="1" applyFont="1" applyFill="1" applyBorder="1" applyAlignment="1">
      <alignment horizontal="right" vertical="top"/>
    </xf>
    <xf numFmtId="14" fontId="1" fillId="4" borderId="10" xfId="0" applyNumberFormat="1" applyFont="1" applyFill="1" applyBorder="1" applyAlignment="1">
      <alignment horizontal="left" vertical="top"/>
    </xf>
    <xf numFmtId="0" fontId="3" fillId="0" borderId="9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4" fontId="1" fillId="0" borderId="10" xfId="0" applyNumberFormat="1" applyFont="1" applyBorder="1" applyAlignment="1">
      <alignment horizontal="right" vertical="top"/>
    </xf>
    <xf numFmtId="164" fontId="1" fillId="0" borderId="10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16" fontId="1" fillId="0" borderId="10" xfId="0" applyNumberFormat="1" applyFont="1" applyBorder="1" applyAlignment="1">
      <alignment horizontal="left" vertical="top"/>
    </xf>
    <xf numFmtId="0" fontId="1" fillId="4" borderId="10" xfId="0" applyFont="1" applyFill="1" applyBorder="1" applyAlignment="1">
      <alignment vertical="top"/>
    </xf>
    <xf numFmtId="0" fontId="1" fillId="4" borderId="11" xfId="0" applyFont="1" applyFill="1" applyBorder="1" applyAlignment="1">
      <alignment vertical="top"/>
    </xf>
    <xf numFmtId="0" fontId="4" fillId="0" borderId="9" xfId="0" applyFont="1" applyBorder="1" applyAlignment="1">
      <alignment vertical="top"/>
    </xf>
    <xf numFmtId="0" fontId="3" fillId="0" borderId="9" xfId="0" applyFont="1" applyBorder="1"/>
    <xf numFmtId="0" fontId="1" fillId="4" borderId="0" xfId="0" applyFont="1" applyFill="1" applyAlignment="1">
      <alignment vertical="top"/>
    </xf>
    <xf numFmtId="164" fontId="2" fillId="2" borderId="13" xfId="0" applyNumberFormat="1" applyFont="1" applyFill="1" applyBorder="1" applyAlignment="1">
      <alignment horizontal="center" vertical="top"/>
    </xf>
    <xf numFmtId="0" fontId="1" fillId="6" borderId="9" xfId="0" applyFont="1" applyFill="1" applyBorder="1" applyAlignment="1">
      <alignment horizontal="left" vertical="top" wrapText="1"/>
    </xf>
    <xf numFmtId="4" fontId="1" fillId="6" borderId="10" xfId="0" applyNumberFormat="1" applyFont="1" applyFill="1" applyBorder="1" applyAlignment="1">
      <alignment horizontal="right" vertical="top"/>
    </xf>
    <xf numFmtId="164" fontId="1" fillId="6" borderId="10" xfId="0" applyNumberFormat="1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left" vertical="top" wrapText="1"/>
    </xf>
    <xf numFmtId="0" fontId="1" fillId="6" borderId="11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4" fontId="1" fillId="4" borderId="0" xfId="0" applyNumberFormat="1" applyFont="1" applyFill="1" applyAlignment="1">
      <alignment horizontal="right" vertical="top"/>
    </xf>
    <xf numFmtId="164" fontId="1" fillId="4" borderId="0" xfId="0" applyNumberFormat="1" applyFont="1" applyFill="1" applyAlignment="1">
      <alignment horizontal="center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164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 wrapText="1"/>
    </xf>
    <xf numFmtId="4" fontId="1" fillId="4" borderId="0" xfId="0" applyNumberFormat="1" applyFont="1" applyFill="1" applyBorder="1" applyAlignment="1">
      <alignment horizontal="right" vertical="top"/>
    </xf>
    <xf numFmtId="164" fontId="1" fillId="4" borderId="0" xfId="0" applyNumberFormat="1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/>
    </xf>
    <xf numFmtId="4" fontId="2" fillId="2" borderId="10" xfId="0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left" vertical="top"/>
    </xf>
    <xf numFmtId="4" fontId="1" fillId="3" borderId="10" xfId="0" applyNumberFormat="1" applyFont="1" applyFill="1" applyBorder="1" applyAlignment="1">
      <alignment horizontal="right" vertical="top"/>
    </xf>
    <xf numFmtId="164" fontId="1" fillId="3" borderId="10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 wrapText="1"/>
    </xf>
    <xf numFmtId="164" fontId="1" fillId="3" borderId="10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 wrapText="1"/>
    </xf>
    <xf numFmtId="14" fontId="1" fillId="0" borderId="10" xfId="0" applyNumberFormat="1" applyFont="1" applyBorder="1" applyAlignment="1">
      <alignment horizontal="left" vertical="top"/>
    </xf>
    <xf numFmtId="4" fontId="1" fillId="5" borderId="10" xfId="0" applyNumberFormat="1" applyFont="1" applyFill="1" applyBorder="1" applyAlignment="1" applyProtection="1">
      <alignment horizontal="right" vertical="top"/>
      <protection locked="0"/>
    </xf>
    <xf numFmtId="164" fontId="1" fillId="5" borderId="10" xfId="0" applyNumberFormat="1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right" vertical="top"/>
    </xf>
    <xf numFmtId="0" fontId="2" fillId="4" borderId="10" xfId="0" applyFont="1" applyFill="1" applyBorder="1" applyAlignment="1">
      <alignment horizontal="left" vertical="top" wrapText="1"/>
    </xf>
    <xf numFmtId="4" fontId="2" fillId="4" borderId="10" xfId="0" applyNumberFormat="1" applyFont="1" applyFill="1" applyBorder="1" applyAlignment="1">
      <alignment horizontal="right" vertical="top"/>
    </xf>
    <xf numFmtId="164" fontId="2" fillId="4" borderId="10" xfId="0" applyNumberFormat="1" applyFont="1" applyFill="1" applyBorder="1" applyAlignment="1">
      <alignment horizontal="center" vertical="top" wrapText="1"/>
    </xf>
    <xf numFmtId="0" fontId="5" fillId="6" borderId="10" xfId="0" applyFont="1" applyFill="1" applyBorder="1" applyAlignment="1">
      <alignment horizontal="left" vertical="top" wrapText="1"/>
    </xf>
    <xf numFmtId="4" fontId="5" fillId="6" borderId="10" xfId="0" applyNumberFormat="1" applyFont="1" applyFill="1" applyBorder="1" applyAlignment="1">
      <alignment vertical="top"/>
    </xf>
    <xf numFmtId="164" fontId="5" fillId="6" borderId="10" xfId="0" applyNumberFormat="1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/>
    </xf>
    <xf numFmtId="4" fontId="2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vertical="top"/>
    </xf>
    <xf numFmtId="0" fontId="2" fillId="2" borderId="11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vertical="top"/>
    </xf>
    <xf numFmtId="0" fontId="1" fillId="3" borderId="11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vertical="top"/>
    </xf>
    <xf numFmtId="0" fontId="2" fillId="4" borderId="9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5" fillId="6" borderId="9" xfId="0" applyFont="1" applyFill="1" applyBorder="1" applyAlignment="1">
      <alignment horizontal="left" vertical="top" wrapText="1"/>
    </xf>
    <xf numFmtId="0" fontId="5" fillId="6" borderId="11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4" fontId="2" fillId="2" borderId="16" xfId="0" applyNumberFormat="1" applyFont="1" applyFill="1" applyBorder="1" applyAlignment="1">
      <alignment horizontal="right" vertical="top"/>
    </xf>
    <xf numFmtId="164" fontId="1" fillId="2" borderId="16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NANCEIRO\HMAA\PRESTACAO%20DE%20CONTAS\PREST_CONTAS_2018\12_DEZEMBRO_18\PRESTA&#199;&#195;O%20DE%20CONTAS_HM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 2018"/>
      <sheetName val="NOV 2018"/>
      <sheetName val="DEZ 2018"/>
      <sheetName val="JAN 2019"/>
      <sheetName val="FEV 2019"/>
      <sheetName val="MAR 2019"/>
      <sheetName val="ABR 2019"/>
      <sheetName val="MAI 2019"/>
      <sheetName val="JUN 2019"/>
      <sheetName val="JUL 2019"/>
      <sheetName val="AGO 2019"/>
      <sheetName val="Rel_NF_PAGAS"/>
      <sheetName val="Rel_NF_pagasNOV"/>
      <sheetName val="Planilha2"/>
    </sheetNames>
    <sheetDataSet>
      <sheetData sheetId="0">
        <row r="131">
          <cell r="B131">
            <v>30094.480000000003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8E099-301F-4C42-8885-317D7867150A}">
  <dimension ref="A1:E130"/>
  <sheetViews>
    <sheetView tabSelected="1" view="pageBreakPreview" topLeftCell="A67" zoomScale="60" zoomScaleNormal="100" workbookViewId="0">
      <selection activeCell="I11" sqref="I11"/>
    </sheetView>
  </sheetViews>
  <sheetFormatPr defaultColWidth="8.6640625" defaultRowHeight="13.8" x14ac:dyDescent="0.3"/>
  <cols>
    <col min="1" max="1" width="38.33203125" style="1" customWidth="1"/>
    <col min="2" max="2" width="11.33203125" style="2" bestFit="1" customWidth="1"/>
    <col min="3" max="3" width="13" style="3" customWidth="1"/>
    <col min="4" max="4" width="15.6640625" style="4" customWidth="1"/>
    <col min="5" max="5" width="27.77734375" style="1" customWidth="1"/>
    <col min="6" max="16384" width="8.6640625" style="1"/>
  </cols>
  <sheetData>
    <row r="1" spans="1:5" ht="13.95" customHeight="1" x14ac:dyDescent="0.3">
      <c r="A1" s="5" t="s">
        <v>0</v>
      </c>
      <c r="B1" s="6"/>
      <c r="C1" s="7"/>
      <c r="D1" s="8"/>
      <c r="E1" s="9"/>
    </row>
    <row r="2" spans="1:5" ht="13.95" customHeight="1" x14ac:dyDescent="0.3">
      <c r="A2" s="10" t="s">
        <v>1</v>
      </c>
      <c r="E2" s="11"/>
    </row>
    <row r="3" spans="1:5" ht="13.95" customHeight="1" x14ac:dyDescent="0.3">
      <c r="A3" s="10"/>
      <c r="E3" s="11"/>
    </row>
    <row r="4" spans="1:5" ht="13.95" customHeight="1" x14ac:dyDescent="0.3">
      <c r="A4" s="12" t="s">
        <v>2</v>
      </c>
      <c r="B4" s="13"/>
      <c r="C4" s="13"/>
      <c r="D4" s="13"/>
      <c r="E4" s="14"/>
    </row>
    <row r="5" spans="1:5" ht="13.95" customHeight="1" thickBot="1" x14ac:dyDescent="0.35">
      <c r="A5" s="10"/>
      <c r="B5" s="62"/>
      <c r="C5" s="63"/>
      <c r="D5" s="64"/>
      <c r="E5" s="11"/>
    </row>
    <row r="6" spans="1:5" ht="13.95" customHeight="1" x14ac:dyDescent="0.3">
      <c r="A6" s="90" t="s">
        <v>3</v>
      </c>
      <c r="B6" s="91" t="s">
        <v>4</v>
      </c>
      <c r="C6" s="41" t="s">
        <v>5</v>
      </c>
      <c r="D6" s="92" t="s">
        <v>6</v>
      </c>
      <c r="E6" s="93" t="s">
        <v>7</v>
      </c>
    </row>
    <row r="7" spans="1:5" ht="13.95" customHeight="1" x14ac:dyDescent="0.3">
      <c r="A7" s="94" t="s">
        <v>8</v>
      </c>
      <c r="B7" s="70">
        <f>SUM(B8,B12,B18)</f>
        <v>192480.37000000002</v>
      </c>
      <c r="C7" s="69"/>
      <c r="D7" s="71"/>
      <c r="E7" s="95"/>
    </row>
    <row r="8" spans="1:5" ht="13.95" customHeight="1" x14ac:dyDescent="0.3">
      <c r="A8" s="96" t="s">
        <v>9</v>
      </c>
      <c r="B8" s="72">
        <f>SUM(B9:B11)</f>
        <v>60411.72</v>
      </c>
      <c r="C8" s="73"/>
      <c r="D8" s="74"/>
      <c r="E8" s="97"/>
    </row>
    <row r="9" spans="1:5" ht="13.95" customHeight="1" x14ac:dyDescent="0.3">
      <c r="A9" s="15" t="s">
        <v>10</v>
      </c>
      <c r="B9" s="16">
        <v>54290.81</v>
      </c>
      <c r="C9" s="17">
        <v>43416</v>
      </c>
      <c r="D9" s="18" t="s">
        <v>11</v>
      </c>
      <c r="E9" s="19" t="s">
        <v>12</v>
      </c>
    </row>
    <row r="10" spans="1:5" ht="13.95" customHeight="1" x14ac:dyDescent="0.3">
      <c r="A10" s="15" t="s">
        <v>13</v>
      </c>
      <c r="B10" s="16">
        <v>2694.87</v>
      </c>
      <c r="C10" s="17">
        <v>43424</v>
      </c>
      <c r="D10" s="18" t="s">
        <v>11</v>
      </c>
      <c r="E10" s="20" t="s">
        <v>14</v>
      </c>
    </row>
    <row r="11" spans="1:5" ht="13.95" customHeight="1" x14ac:dyDescent="0.3">
      <c r="A11" s="15" t="s">
        <v>15</v>
      </c>
      <c r="B11" s="16">
        <v>3426.04</v>
      </c>
      <c r="C11" s="17">
        <v>43416</v>
      </c>
      <c r="D11" s="18" t="s">
        <v>11</v>
      </c>
      <c r="E11" s="20" t="s">
        <v>16</v>
      </c>
    </row>
    <row r="12" spans="1:5" ht="13.95" customHeight="1" x14ac:dyDescent="0.3">
      <c r="A12" s="98" t="s">
        <v>17</v>
      </c>
      <c r="B12" s="72">
        <f>SUM(B13:B17)</f>
        <v>102347.3</v>
      </c>
      <c r="C12" s="76"/>
      <c r="D12" s="75"/>
      <c r="E12" s="99"/>
    </row>
    <row r="13" spans="1:5" ht="13.95" customHeight="1" x14ac:dyDescent="0.3">
      <c r="A13" s="21" t="s">
        <v>18</v>
      </c>
      <c r="B13" s="22">
        <v>38400</v>
      </c>
      <c r="C13" s="23">
        <v>43417</v>
      </c>
      <c r="D13" s="24" t="s">
        <v>19</v>
      </c>
      <c r="E13" s="25" t="s">
        <v>20</v>
      </c>
    </row>
    <row r="14" spans="1:5" ht="13.95" customHeight="1" x14ac:dyDescent="0.3">
      <c r="A14" s="26" t="s">
        <v>21</v>
      </c>
      <c r="B14" s="27">
        <v>3800</v>
      </c>
      <c r="C14" s="23">
        <v>43425</v>
      </c>
      <c r="D14" s="28" t="s">
        <v>11</v>
      </c>
      <c r="E14" s="25" t="s">
        <v>22</v>
      </c>
    </row>
    <row r="15" spans="1:5" ht="13.95" customHeight="1" x14ac:dyDescent="0.3">
      <c r="A15" s="26" t="s">
        <v>23</v>
      </c>
      <c r="B15" s="27">
        <v>49600</v>
      </c>
      <c r="C15" s="23">
        <v>43427</v>
      </c>
      <c r="D15" s="28" t="s">
        <v>19</v>
      </c>
      <c r="E15" s="25" t="s">
        <v>24</v>
      </c>
    </row>
    <row r="16" spans="1:5" ht="13.95" customHeight="1" x14ac:dyDescent="0.3">
      <c r="A16" s="21" t="s">
        <v>25</v>
      </c>
      <c r="B16" s="22">
        <v>9197.2999999999993</v>
      </c>
      <c r="C16" s="23">
        <v>43426</v>
      </c>
      <c r="D16" s="24" t="s">
        <v>11</v>
      </c>
      <c r="E16" s="25" t="s">
        <v>26</v>
      </c>
    </row>
    <row r="17" spans="1:5" ht="13.95" customHeight="1" x14ac:dyDescent="0.3">
      <c r="A17" s="21" t="s">
        <v>27</v>
      </c>
      <c r="B17" s="22">
        <v>1350</v>
      </c>
      <c r="C17" s="23">
        <v>43425</v>
      </c>
      <c r="D17" s="24" t="s">
        <v>28</v>
      </c>
      <c r="E17" s="25" t="s">
        <v>29</v>
      </c>
    </row>
    <row r="18" spans="1:5" ht="13.95" customHeight="1" x14ac:dyDescent="0.3">
      <c r="A18" s="98" t="s">
        <v>30</v>
      </c>
      <c r="B18" s="72">
        <f>SUM(B19:B22)</f>
        <v>29721.350000000006</v>
      </c>
      <c r="C18" s="76"/>
      <c r="D18" s="75"/>
      <c r="E18" s="99"/>
    </row>
    <row r="19" spans="1:5" ht="13.95" customHeight="1" x14ac:dyDescent="0.3">
      <c r="A19" s="15" t="s">
        <v>31</v>
      </c>
      <c r="B19" s="27">
        <v>5166.58</v>
      </c>
      <c r="C19" s="17">
        <v>43423</v>
      </c>
      <c r="D19" s="18" t="s">
        <v>32</v>
      </c>
      <c r="E19" s="19" t="s">
        <v>32</v>
      </c>
    </row>
    <row r="20" spans="1:5" ht="13.95" customHeight="1" x14ac:dyDescent="0.3">
      <c r="A20" s="15" t="s">
        <v>33</v>
      </c>
      <c r="B20" s="27">
        <v>22332.79</v>
      </c>
      <c r="C20" s="17">
        <v>43423</v>
      </c>
      <c r="D20" s="18" t="s">
        <v>32</v>
      </c>
      <c r="E20" s="19" t="s">
        <v>32</v>
      </c>
    </row>
    <row r="21" spans="1:5" ht="13.95" customHeight="1" x14ac:dyDescent="0.3">
      <c r="A21" s="15" t="s">
        <v>34</v>
      </c>
      <c r="B21" s="27">
        <v>1609.83</v>
      </c>
      <c r="C21" s="17">
        <v>43423</v>
      </c>
      <c r="D21" s="18" t="s">
        <v>32</v>
      </c>
      <c r="E21" s="19" t="s">
        <v>32</v>
      </c>
    </row>
    <row r="22" spans="1:5" ht="13.95" customHeight="1" x14ac:dyDescent="0.3">
      <c r="A22" s="15" t="s">
        <v>35</v>
      </c>
      <c r="B22" s="27">
        <v>612.15</v>
      </c>
      <c r="C22" s="17">
        <v>43423</v>
      </c>
      <c r="D22" s="18" t="s">
        <v>36</v>
      </c>
      <c r="E22" s="19" t="s">
        <v>36</v>
      </c>
    </row>
    <row r="23" spans="1:5" ht="13.95" customHeight="1" x14ac:dyDescent="0.3">
      <c r="A23" s="100" t="s">
        <v>37</v>
      </c>
      <c r="B23" s="70">
        <f>SUM(B24,B29,B31)</f>
        <v>12787.91</v>
      </c>
      <c r="C23" s="78"/>
      <c r="D23" s="77"/>
      <c r="E23" s="101"/>
    </row>
    <row r="24" spans="1:5" ht="13.95" customHeight="1" x14ac:dyDescent="0.3">
      <c r="A24" s="96" t="s">
        <v>38</v>
      </c>
      <c r="B24" s="72">
        <f>SUM(B25:B28)</f>
        <v>11414.84</v>
      </c>
      <c r="C24" s="73"/>
      <c r="D24" s="74"/>
      <c r="E24" s="97"/>
    </row>
    <row r="25" spans="1:5" ht="13.95" customHeight="1" x14ac:dyDescent="0.3">
      <c r="A25" s="29" t="s">
        <v>39</v>
      </c>
      <c r="B25" s="27">
        <v>2681.75</v>
      </c>
      <c r="C25" s="23">
        <v>43433</v>
      </c>
      <c r="D25" s="24" t="s">
        <v>40</v>
      </c>
      <c r="E25" s="25" t="s">
        <v>41</v>
      </c>
    </row>
    <row r="26" spans="1:5" ht="13.95" customHeight="1" x14ac:dyDescent="0.3">
      <c r="A26" s="26" t="s">
        <v>42</v>
      </c>
      <c r="B26" s="27">
        <v>7626.67</v>
      </c>
      <c r="C26" s="23">
        <v>43434</v>
      </c>
      <c r="D26" s="24" t="s">
        <v>11</v>
      </c>
      <c r="E26" s="25" t="s">
        <v>43</v>
      </c>
    </row>
    <row r="27" spans="1:5" ht="13.95" customHeight="1" x14ac:dyDescent="0.3">
      <c r="A27" s="26" t="s">
        <v>42</v>
      </c>
      <c r="B27" s="27">
        <v>674.42</v>
      </c>
      <c r="C27" s="23">
        <v>43434</v>
      </c>
      <c r="D27" s="24" t="s">
        <v>11</v>
      </c>
      <c r="E27" s="25" t="s">
        <v>44</v>
      </c>
    </row>
    <row r="28" spans="1:5" ht="13.95" customHeight="1" x14ac:dyDescent="0.3">
      <c r="A28" s="26" t="s">
        <v>42</v>
      </c>
      <c r="B28" s="27">
        <v>432</v>
      </c>
      <c r="C28" s="23">
        <v>43434</v>
      </c>
      <c r="D28" s="24" t="s">
        <v>11</v>
      </c>
      <c r="E28" s="25" t="s">
        <v>45</v>
      </c>
    </row>
    <row r="29" spans="1:5" ht="13.95" customHeight="1" x14ac:dyDescent="0.3">
      <c r="A29" s="96" t="s">
        <v>46</v>
      </c>
      <c r="B29" s="72">
        <f>SUM(B30:B30)</f>
        <v>1373.07</v>
      </c>
      <c r="C29" s="73"/>
      <c r="D29" s="74"/>
      <c r="E29" s="97"/>
    </row>
    <row r="30" spans="1:5" ht="13.95" customHeight="1" x14ac:dyDescent="0.3">
      <c r="A30" s="30" t="s">
        <v>47</v>
      </c>
      <c r="B30" s="31">
        <v>1373.07</v>
      </c>
      <c r="C30" s="32" t="s">
        <v>40</v>
      </c>
      <c r="D30" s="79">
        <v>43434</v>
      </c>
      <c r="E30" s="34" t="s">
        <v>48</v>
      </c>
    </row>
    <row r="31" spans="1:5" ht="13.95" customHeight="1" x14ac:dyDescent="0.3">
      <c r="A31" s="96" t="s">
        <v>49</v>
      </c>
      <c r="B31" s="72">
        <f>SUM(B32:B32)</f>
        <v>0</v>
      </c>
      <c r="C31" s="73"/>
      <c r="D31" s="74"/>
      <c r="E31" s="97"/>
    </row>
    <row r="32" spans="1:5" ht="13.95" customHeight="1" x14ac:dyDescent="0.3">
      <c r="A32" s="29"/>
      <c r="B32" s="27"/>
      <c r="C32" s="23"/>
      <c r="D32" s="24"/>
      <c r="E32" s="25"/>
    </row>
    <row r="33" spans="1:5" ht="13.95" customHeight="1" x14ac:dyDescent="0.3">
      <c r="A33" s="94" t="s">
        <v>50</v>
      </c>
      <c r="B33" s="70">
        <f>SUM(B34,B39,B53,B56,,B63,B68,B71,B74)</f>
        <v>57397.03</v>
      </c>
      <c r="C33" s="69"/>
      <c r="D33" s="71"/>
      <c r="E33" s="95"/>
    </row>
    <row r="34" spans="1:5" ht="13.95" customHeight="1" x14ac:dyDescent="0.3">
      <c r="A34" s="96" t="s">
        <v>51</v>
      </c>
      <c r="B34" s="72">
        <f>SUM(B35:B38)</f>
        <v>1505.96</v>
      </c>
      <c r="C34" s="73"/>
      <c r="D34" s="74"/>
      <c r="E34" s="97"/>
    </row>
    <row r="35" spans="1:5" ht="13.95" customHeight="1" x14ac:dyDescent="0.3">
      <c r="A35" s="30" t="s">
        <v>52</v>
      </c>
      <c r="B35" s="31">
        <v>80.5</v>
      </c>
      <c r="C35" s="32">
        <v>43431</v>
      </c>
      <c r="D35" s="33" t="s">
        <v>11</v>
      </c>
      <c r="E35" s="34" t="s">
        <v>53</v>
      </c>
    </row>
    <row r="36" spans="1:5" ht="13.95" customHeight="1" x14ac:dyDescent="0.3">
      <c r="A36" s="30" t="s">
        <v>54</v>
      </c>
      <c r="B36" s="31">
        <v>441.65</v>
      </c>
      <c r="C36" s="32">
        <v>43433</v>
      </c>
      <c r="D36" s="33" t="s">
        <v>11</v>
      </c>
      <c r="E36" s="34" t="s">
        <v>55</v>
      </c>
    </row>
    <row r="37" spans="1:5" ht="13.95" customHeight="1" x14ac:dyDescent="0.3">
      <c r="A37" s="30" t="s">
        <v>56</v>
      </c>
      <c r="B37" s="31">
        <v>371.74</v>
      </c>
      <c r="C37" s="32">
        <v>43417</v>
      </c>
      <c r="D37" s="33" t="s">
        <v>19</v>
      </c>
      <c r="E37" s="34" t="s">
        <v>57</v>
      </c>
    </row>
    <row r="38" spans="1:5" ht="13.95" customHeight="1" x14ac:dyDescent="0.3">
      <c r="A38" s="30" t="s">
        <v>58</v>
      </c>
      <c r="B38" s="31">
        <v>612.07000000000005</v>
      </c>
      <c r="C38" s="32">
        <v>43417</v>
      </c>
      <c r="D38" s="33" t="s">
        <v>19</v>
      </c>
      <c r="E38" s="34" t="s">
        <v>59</v>
      </c>
    </row>
    <row r="39" spans="1:5" ht="13.95" customHeight="1" x14ac:dyDescent="0.3">
      <c r="A39" s="96" t="s">
        <v>60</v>
      </c>
      <c r="B39" s="72">
        <f>SUM(B40:B52)</f>
        <v>9482.85</v>
      </c>
      <c r="C39" s="73"/>
      <c r="D39" s="74"/>
      <c r="E39" s="97"/>
    </row>
    <row r="40" spans="1:5" ht="13.95" customHeight="1" x14ac:dyDescent="0.3">
      <c r="A40" s="30" t="s">
        <v>61</v>
      </c>
      <c r="B40" s="31">
        <v>449.56</v>
      </c>
      <c r="C40" s="32">
        <v>43434</v>
      </c>
      <c r="D40" s="33" t="s">
        <v>11</v>
      </c>
      <c r="E40" s="34" t="s">
        <v>62</v>
      </c>
    </row>
    <row r="41" spans="1:5" ht="13.95" customHeight="1" x14ac:dyDescent="0.3">
      <c r="A41" s="30" t="s">
        <v>61</v>
      </c>
      <c r="B41" s="31">
        <v>158.03</v>
      </c>
      <c r="C41" s="32">
        <v>43434</v>
      </c>
      <c r="D41" s="35" t="s">
        <v>11</v>
      </c>
      <c r="E41" s="34" t="s">
        <v>63</v>
      </c>
    </row>
    <row r="42" spans="1:5" ht="13.95" customHeight="1" x14ac:dyDescent="0.3">
      <c r="A42" s="30" t="s">
        <v>61</v>
      </c>
      <c r="B42" s="31">
        <v>341.76</v>
      </c>
      <c r="C42" s="32">
        <v>43799</v>
      </c>
      <c r="D42" s="33" t="s">
        <v>11</v>
      </c>
      <c r="E42" s="34" t="s">
        <v>64</v>
      </c>
    </row>
    <row r="43" spans="1:5" ht="13.95" customHeight="1" x14ac:dyDescent="0.3">
      <c r="A43" s="26" t="s">
        <v>61</v>
      </c>
      <c r="B43" s="27">
        <v>260.23</v>
      </c>
      <c r="C43" s="23">
        <v>43434</v>
      </c>
      <c r="D43" s="36" t="s">
        <v>11</v>
      </c>
      <c r="E43" s="37" t="s">
        <v>65</v>
      </c>
    </row>
    <row r="44" spans="1:5" ht="13.95" customHeight="1" x14ac:dyDescent="0.3">
      <c r="A44" s="26" t="s">
        <v>61</v>
      </c>
      <c r="B44" s="27">
        <v>175.49</v>
      </c>
      <c r="C44" s="23">
        <v>43434</v>
      </c>
      <c r="D44" s="36" t="s">
        <v>11</v>
      </c>
      <c r="E44" s="37" t="s">
        <v>66</v>
      </c>
    </row>
    <row r="45" spans="1:5" ht="13.95" customHeight="1" x14ac:dyDescent="0.3">
      <c r="A45" s="26" t="s">
        <v>67</v>
      </c>
      <c r="B45" s="27">
        <v>3632</v>
      </c>
      <c r="C45" s="23">
        <v>43434</v>
      </c>
      <c r="D45" s="36" t="s">
        <v>19</v>
      </c>
      <c r="E45" s="37" t="s">
        <v>68</v>
      </c>
    </row>
    <row r="46" spans="1:5" ht="13.95" customHeight="1" x14ac:dyDescent="0.3">
      <c r="A46" s="26" t="s">
        <v>69</v>
      </c>
      <c r="B46" s="27">
        <v>921.6</v>
      </c>
      <c r="C46" s="23">
        <v>43434</v>
      </c>
      <c r="D46" s="36" t="s">
        <v>19</v>
      </c>
      <c r="E46" s="37" t="s">
        <v>70</v>
      </c>
    </row>
    <row r="47" spans="1:5" ht="13.95" customHeight="1" x14ac:dyDescent="0.3">
      <c r="A47" s="26" t="s">
        <v>71</v>
      </c>
      <c r="B47" s="27">
        <v>1164.18</v>
      </c>
      <c r="C47" s="23">
        <v>43430</v>
      </c>
      <c r="D47" s="36" t="s">
        <v>19</v>
      </c>
      <c r="E47" s="37" t="s">
        <v>72</v>
      </c>
    </row>
    <row r="48" spans="1:5" ht="13.95" customHeight="1" x14ac:dyDescent="0.3">
      <c r="A48" s="26" t="s">
        <v>73</v>
      </c>
      <c r="B48" s="27">
        <v>33</v>
      </c>
      <c r="C48" s="23">
        <v>43425</v>
      </c>
      <c r="D48" s="36" t="s">
        <v>19</v>
      </c>
      <c r="E48" s="37" t="s">
        <v>74</v>
      </c>
    </row>
    <row r="49" spans="1:5" ht="13.95" customHeight="1" x14ac:dyDescent="0.3">
      <c r="A49" s="26" t="s">
        <v>73</v>
      </c>
      <c r="B49" s="27">
        <v>440.3</v>
      </c>
      <c r="C49" s="23">
        <v>43425</v>
      </c>
      <c r="D49" s="36" t="s">
        <v>19</v>
      </c>
      <c r="E49" s="37" t="s">
        <v>75</v>
      </c>
    </row>
    <row r="50" spans="1:5" ht="13.95" customHeight="1" x14ac:dyDescent="0.3">
      <c r="A50" s="26" t="s">
        <v>71</v>
      </c>
      <c r="B50" s="27">
        <v>222.6</v>
      </c>
      <c r="C50" s="23">
        <v>43409</v>
      </c>
      <c r="D50" s="36" t="s">
        <v>19</v>
      </c>
      <c r="E50" s="37" t="s">
        <v>76</v>
      </c>
    </row>
    <row r="51" spans="1:5" ht="13.95" customHeight="1" x14ac:dyDescent="0.3">
      <c r="A51" s="26" t="s">
        <v>73</v>
      </c>
      <c r="B51" s="27">
        <v>99</v>
      </c>
      <c r="C51" s="23">
        <v>43405</v>
      </c>
      <c r="D51" s="36" t="s">
        <v>19</v>
      </c>
      <c r="E51" s="37" t="s">
        <v>77</v>
      </c>
    </row>
    <row r="52" spans="1:5" ht="13.95" customHeight="1" x14ac:dyDescent="0.3">
      <c r="A52" s="26" t="s">
        <v>71</v>
      </c>
      <c r="B52" s="27">
        <v>1585.1</v>
      </c>
      <c r="C52" s="23">
        <v>43416</v>
      </c>
      <c r="D52" s="36" t="s">
        <v>19</v>
      </c>
      <c r="E52" s="37" t="s">
        <v>78</v>
      </c>
    </row>
    <row r="53" spans="1:5" ht="13.95" customHeight="1" x14ac:dyDescent="0.3">
      <c r="A53" s="96" t="s">
        <v>79</v>
      </c>
      <c r="B53" s="72">
        <f>SUM(B54:B55)</f>
        <v>916.1</v>
      </c>
      <c r="C53" s="73"/>
      <c r="D53" s="74"/>
      <c r="E53" s="97"/>
    </row>
    <row r="54" spans="1:5" ht="13.95" customHeight="1" x14ac:dyDescent="0.3">
      <c r="A54" s="30" t="s">
        <v>80</v>
      </c>
      <c r="B54" s="31">
        <v>876.1</v>
      </c>
      <c r="C54" s="32">
        <v>43423</v>
      </c>
      <c r="D54" s="33" t="s">
        <v>81</v>
      </c>
      <c r="E54" s="34" t="s">
        <v>82</v>
      </c>
    </row>
    <row r="55" spans="1:5" ht="13.95" customHeight="1" x14ac:dyDescent="0.3">
      <c r="A55" s="29" t="s">
        <v>83</v>
      </c>
      <c r="B55" s="22">
        <v>40</v>
      </c>
      <c r="C55" s="17">
        <v>43433</v>
      </c>
      <c r="D55" s="18" t="s">
        <v>11</v>
      </c>
      <c r="E55" s="19" t="s">
        <v>84</v>
      </c>
    </row>
    <row r="56" spans="1:5" ht="13.95" customHeight="1" x14ac:dyDescent="0.3">
      <c r="A56" s="96" t="s">
        <v>85</v>
      </c>
      <c r="B56" s="72">
        <f>SUM(B57:B62)</f>
        <v>2172</v>
      </c>
      <c r="C56" s="73"/>
      <c r="D56" s="74"/>
      <c r="E56" s="97"/>
    </row>
    <row r="57" spans="1:5" ht="13.95" customHeight="1" x14ac:dyDescent="0.3">
      <c r="A57" s="29" t="s">
        <v>86</v>
      </c>
      <c r="B57" s="22">
        <v>555</v>
      </c>
      <c r="C57" s="17">
        <v>43416</v>
      </c>
      <c r="D57" s="18" t="s">
        <v>11</v>
      </c>
      <c r="E57" s="19" t="s">
        <v>87</v>
      </c>
    </row>
    <row r="58" spans="1:5" ht="13.95" customHeight="1" x14ac:dyDescent="0.3">
      <c r="A58" s="29" t="s">
        <v>88</v>
      </c>
      <c r="B58" s="22">
        <v>560</v>
      </c>
      <c r="C58" s="17">
        <v>43424</v>
      </c>
      <c r="D58" s="18" t="s">
        <v>19</v>
      </c>
      <c r="E58" s="19" t="s">
        <v>89</v>
      </c>
    </row>
    <row r="59" spans="1:5" ht="13.95" customHeight="1" x14ac:dyDescent="0.3">
      <c r="A59" s="29" t="s">
        <v>86</v>
      </c>
      <c r="B59" s="22">
        <v>257</v>
      </c>
      <c r="C59" s="17">
        <v>43430</v>
      </c>
      <c r="D59" s="18" t="s">
        <v>11</v>
      </c>
      <c r="E59" s="19" t="s">
        <v>90</v>
      </c>
    </row>
    <row r="60" spans="1:5" ht="13.95" customHeight="1" x14ac:dyDescent="0.3">
      <c r="A60" s="29" t="s">
        <v>91</v>
      </c>
      <c r="B60" s="22">
        <v>250</v>
      </c>
      <c r="C60" s="17">
        <v>43430</v>
      </c>
      <c r="D60" s="18" t="s">
        <v>11</v>
      </c>
      <c r="E60" s="19" t="s">
        <v>92</v>
      </c>
    </row>
    <row r="61" spans="1:5" ht="13.95" customHeight="1" x14ac:dyDescent="0.3">
      <c r="A61" s="29" t="s">
        <v>91</v>
      </c>
      <c r="B61" s="22">
        <v>250</v>
      </c>
      <c r="C61" s="17">
        <v>43432</v>
      </c>
      <c r="D61" s="18" t="s">
        <v>11</v>
      </c>
      <c r="E61" s="19" t="s">
        <v>93</v>
      </c>
    </row>
    <row r="62" spans="1:5" ht="13.95" customHeight="1" x14ac:dyDescent="0.3">
      <c r="A62" s="29" t="s">
        <v>94</v>
      </c>
      <c r="B62" s="22">
        <v>300</v>
      </c>
      <c r="C62" s="17">
        <v>43432</v>
      </c>
      <c r="D62" s="18" t="s">
        <v>11</v>
      </c>
      <c r="E62" s="19" t="s">
        <v>95</v>
      </c>
    </row>
    <row r="63" spans="1:5" ht="13.95" customHeight="1" x14ac:dyDescent="0.3">
      <c r="A63" s="96" t="s">
        <v>96</v>
      </c>
      <c r="B63" s="72">
        <f>SUM(B64:B67)</f>
        <v>36273.599999999999</v>
      </c>
      <c r="C63" s="73"/>
      <c r="D63" s="74"/>
      <c r="E63" s="97"/>
    </row>
    <row r="64" spans="1:5" ht="13.95" customHeight="1" x14ac:dyDescent="0.3">
      <c r="A64" s="29" t="s">
        <v>97</v>
      </c>
      <c r="B64" s="22">
        <v>7800</v>
      </c>
      <c r="C64" s="17">
        <v>43423</v>
      </c>
      <c r="D64" s="18" t="s">
        <v>28</v>
      </c>
      <c r="E64" s="19" t="s">
        <v>98</v>
      </c>
    </row>
    <row r="65" spans="1:5" ht="13.95" customHeight="1" x14ac:dyDescent="0.3">
      <c r="A65" s="29" t="s">
        <v>99</v>
      </c>
      <c r="B65" s="22">
        <v>27100</v>
      </c>
      <c r="C65" s="17">
        <v>43423</v>
      </c>
      <c r="D65" s="18" t="s">
        <v>40</v>
      </c>
      <c r="E65" s="19" t="s">
        <v>100</v>
      </c>
    </row>
    <row r="66" spans="1:5" ht="13.95" customHeight="1" x14ac:dyDescent="0.3">
      <c r="A66" s="38" t="s">
        <v>101</v>
      </c>
      <c r="B66" s="80">
        <v>217</v>
      </c>
      <c r="C66" s="81">
        <v>43416</v>
      </c>
      <c r="D66" s="82" t="s">
        <v>19</v>
      </c>
      <c r="E66" s="102" t="s">
        <v>102</v>
      </c>
    </row>
    <row r="67" spans="1:5" ht="13.95" customHeight="1" x14ac:dyDescent="0.3">
      <c r="A67" s="38" t="s">
        <v>103</v>
      </c>
      <c r="B67" s="80">
        <v>1156.5999999999999</v>
      </c>
      <c r="C67" s="81">
        <v>43416</v>
      </c>
      <c r="D67" s="82" t="s">
        <v>40</v>
      </c>
      <c r="E67" s="102" t="s">
        <v>104</v>
      </c>
    </row>
    <row r="68" spans="1:5" ht="13.95" customHeight="1" x14ac:dyDescent="0.3">
      <c r="A68" s="96" t="s">
        <v>105</v>
      </c>
      <c r="B68" s="72">
        <f>SUM(B69:B70)</f>
        <v>6506.52</v>
      </c>
      <c r="C68" s="73"/>
      <c r="D68" s="74"/>
      <c r="E68" s="97"/>
    </row>
    <row r="69" spans="1:5" ht="13.95" customHeight="1" x14ac:dyDescent="0.3">
      <c r="A69" s="29" t="s">
        <v>106</v>
      </c>
      <c r="B69" s="22">
        <v>6506.52</v>
      </c>
      <c r="C69" s="23">
        <v>43434</v>
      </c>
      <c r="D69" s="24" t="s">
        <v>19</v>
      </c>
      <c r="E69" s="25" t="s">
        <v>107</v>
      </c>
    </row>
    <row r="70" spans="1:5" ht="13.95" customHeight="1" x14ac:dyDescent="0.3">
      <c r="A70" s="29"/>
      <c r="B70" s="22"/>
      <c r="C70" s="23"/>
      <c r="D70" s="24"/>
      <c r="E70" s="25"/>
    </row>
    <row r="71" spans="1:5" ht="13.95" customHeight="1" x14ac:dyDescent="0.3">
      <c r="A71" s="96" t="s">
        <v>108</v>
      </c>
      <c r="B71" s="72">
        <f>SUM(B72:B73)</f>
        <v>540</v>
      </c>
      <c r="C71" s="73"/>
      <c r="D71" s="74"/>
      <c r="E71" s="97"/>
    </row>
    <row r="72" spans="1:5" ht="13.95" customHeight="1" x14ac:dyDescent="0.3">
      <c r="A72" s="29" t="s">
        <v>109</v>
      </c>
      <c r="B72" s="27">
        <v>540</v>
      </c>
      <c r="C72" s="23">
        <v>43434</v>
      </c>
      <c r="D72" s="24" t="s">
        <v>110</v>
      </c>
      <c r="E72" s="25" t="s">
        <v>111</v>
      </c>
    </row>
    <row r="73" spans="1:5" ht="13.95" customHeight="1" x14ac:dyDescent="0.3">
      <c r="A73" s="26"/>
      <c r="B73" s="27"/>
      <c r="C73" s="23"/>
      <c r="D73" s="24" t="s">
        <v>19</v>
      </c>
      <c r="E73" s="25"/>
    </row>
    <row r="74" spans="1:5" ht="13.95" customHeight="1" x14ac:dyDescent="0.3">
      <c r="A74" s="96" t="s">
        <v>112</v>
      </c>
      <c r="B74" s="72">
        <f>SUM(B75:B75)</f>
        <v>0</v>
      </c>
      <c r="C74" s="73"/>
      <c r="D74" s="74"/>
      <c r="E74" s="97"/>
    </row>
    <row r="75" spans="1:5" ht="13.95" customHeight="1" x14ac:dyDescent="0.3">
      <c r="A75" s="30"/>
      <c r="B75" s="31"/>
      <c r="C75" s="32"/>
      <c r="D75" s="33"/>
      <c r="E75" s="34"/>
    </row>
    <row r="76" spans="1:5" ht="13.95" customHeight="1" x14ac:dyDescent="0.3">
      <c r="A76" s="94" t="s">
        <v>113</v>
      </c>
      <c r="B76" s="70">
        <f>SUM(B77,B80)</f>
        <v>96145.27</v>
      </c>
      <c r="C76" s="69"/>
      <c r="D76" s="71"/>
      <c r="E76" s="95"/>
    </row>
    <row r="77" spans="1:5" ht="13.95" customHeight="1" x14ac:dyDescent="0.3">
      <c r="A77" s="96" t="s">
        <v>114</v>
      </c>
      <c r="B77" s="72">
        <f>SUM(B78:B79)</f>
        <v>612</v>
      </c>
      <c r="C77" s="73"/>
      <c r="D77" s="74"/>
      <c r="E77" s="97"/>
    </row>
    <row r="78" spans="1:5" ht="13.95" customHeight="1" x14ac:dyDescent="0.3">
      <c r="A78" s="26" t="s">
        <v>115</v>
      </c>
      <c r="B78" s="27">
        <v>517</v>
      </c>
      <c r="C78" s="23">
        <v>43433</v>
      </c>
      <c r="D78" s="24" t="s">
        <v>11</v>
      </c>
      <c r="E78" s="25" t="s">
        <v>116</v>
      </c>
    </row>
    <row r="79" spans="1:5" ht="13.95" customHeight="1" x14ac:dyDescent="0.3">
      <c r="A79" s="30" t="s">
        <v>117</v>
      </c>
      <c r="B79" s="31">
        <v>95</v>
      </c>
      <c r="C79" s="32">
        <v>43409</v>
      </c>
      <c r="D79" s="33" t="s">
        <v>19</v>
      </c>
      <c r="E79" s="34" t="s">
        <v>118</v>
      </c>
    </row>
    <row r="80" spans="1:5" ht="13.95" customHeight="1" x14ac:dyDescent="0.3">
      <c r="A80" s="96" t="s">
        <v>119</v>
      </c>
      <c r="B80" s="72">
        <f>SUM(B81:B84)</f>
        <v>95533.27</v>
      </c>
      <c r="C80" s="73"/>
      <c r="D80" s="74"/>
      <c r="E80" s="97"/>
    </row>
    <row r="81" spans="1:5" ht="13.95" customHeight="1" x14ac:dyDescent="0.3">
      <c r="A81" s="39" t="s">
        <v>120</v>
      </c>
      <c r="B81" s="31">
        <v>700</v>
      </c>
      <c r="C81" s="32">
        <v>43409</v>
      </c>
      <c r="D81" s="33" t="s">
        <v>19</v>
      </c>
      <c r="E81" s="34" t="s">
        <v>121</v>
      </c>
    </row>
    <row r="82" spans="1:5" ht="13.95" customHeight="1" x14ac:dyDescent="0.3">
      <c r="A82" s="30" t="s">
        <v>122</v>
      </c>
      <c r="B82" s="31">
        <v>450</v>
      </c>
      <c r="C82" s="32">
        <v>43433</v>
      </c>
      <c r="D82" s="33" t="s">
        <v>40</v>
      </c>
      <c r="E82" s="34" t="s">
        <v>123</v>
      </c>
    </row>
    <row r="83" spans="1:5" ht="13.95" customHeight="1" x14ac:dyDescent="0.3">
      <c r="A83" s="30" t="s">
        <v>124</v>
      </c>
      <c r="B83" s="31">
        <v>94243.27</v>
      </c>
      <c r="C83" s="32">
        <v>43434</v>
      </c>
      <c r="D83" s="33" t="s">
        <v>11</v>
      </c>
      <c r="E83" s="34" t="s">
        <v>125</v>
      </c>
    </row>
    <row r="84" spans="1:5" ht="13.95" customHeight="1" x14ac:dyDescent="0.3">
      <c r="A84" s="30" t="s">
        <v>126</v>
      </c>
      <c r="B84" s="31">
        <v>140</v>
      </c>
      <c r="C84" s="32">
        <v>43434</v>
      </c>
      <c r="D84" s="33" t="s">
        <v>19</v>
      </c>
      <c r="E84" s="34" t="s">
        <v>127</v>
      </c>
    </row>
    <row r="85" spans="1:5" ht="13.95" customHeight="1" x14ac:dyDescent="0.3">
      <c r="A85" s="94" t="s">
        <v>128</v>
      </c>
      <c r="B85" s="70">
        <f>SUM(B86,B88,B90,B95)</f>
        <v>12294.24</v>
      </c>
      <c r="C85" s="69"/>
      <c r="D85" s="71"/>
      <c r="E85" s="95"/>
    </row>
    <row r="86" spans="1:5" ht="13.95" customHeight="1" x14ac:dyDescent="0.3">
      <c r="A86" s="96" t="s">
        <v>129</v>
      </c>
      <c r="B86" s="72">
        <f>SUM(B87)</f>
        <v>0</v>
      </c>
      <c r="C86" s="73"/>
      <c r="D86" s="74"/>
      <c r="E86" s="97"/>
    </row>
    <row r="87" spans="1:5" ht="13.95" customHeight="1" x14ac:dyDescent="0.3">
      <c r="A87" s="30"/>
      <c r="B87" s="83"/>
      <c r="C87" s="32"/>
      <c r="D87" s="33"/>
      <c r="E87" s="103"/>
    </row>
    <row r="88" spans="1:5" ht="13.95" customHeight="1" x14ac:dyDescent="0.3">
      <c r="A88" s="96" t="s">
        <v>130</v>
      </c>
      <c r="B88" s="72">
        <f>SUM(B89:B89)</f>
        <v>0</v>
      </c>
      <c r="C88" s="73"/>
      <c r="D88" s="74"/>
      <c r="E88" s="97"/>
    </row>
    <row r="89" spans="1:5" ht="13.95" customHeight="1" x14ac:dyDescent="0.3">
      <c r="A89" s="30"/>
      <c r="B89" s="31"/>
      <c r="C89" s="32"/>
      <c r="D89" s="33"/>
      <c r="E89" s="34"/>
    </row>
    <row r="90" spans="1:5" ht="13.95" customHeight="1" x14ac:dyDescent="0.3">
      <c r="A90" s="96" t="s">
        <v>131</v>
      </c>
      <c r="B90" s="72">
        <f>SUM(B91:B94)</f>
        <v>11438.13</v>
      </c>
      <c r="C90" s="73"/>
      <c r="D90" s="74"/>
      <c r="E90" s="97"/>
    </row>
    <row r="91" spans="1:5" ht="13.95" customHeight="1" x14ac:dyDescent="0.3">
      <c r="A91" s="30" t="s">
        <v>132</v>
      </c>
      <c r="B91" s="31">
        <v>258.8</v>
      </c>
      <c r="C91" s="32">
        <v>43416</v>
      </c>
      <c r="D91" s="33" t="s">
        <v>133</v>
      </c>
      <c r="E91" s="34" t="s">
        <v>133</v>
      </c>
    </row>
    <row r="92" spans="1:5" ht="13.95" customHeight="1" x14ac:dyDescent="0.3">
      <c r="A92" s="30" t="s">
        <v>134</v>
      </c>
      <c r="B92" s="31">
        <v>10884.13</v>
      </c>
      <c r="C92" s="32">
        <v>43423</v>
      </c>
      <c r="D92" s="33" t="s">
        <v>135</v>
      </c>
      <c r="E92" s="34" t="s">
        <v>135</v>
      </c>
    </row>
    <row r="93" spans="1:5" ht="13.95" customHeight="1" x14ac:dyDescent="0.3">
      <c r="A93" s="30" t="s">
        <v>136</v>
      </c>
      <c r="B93" s="31">
        <v>223.2</v>
      </c>
      <c r="C93" s="32">
        <v>43423</v>
      </c>
      <c r="D93" s="33" t="s">
        <v>36</v>
      </c>
      <c r="E93" s="34" t="s">
        <v>36</v>
      </c>
    </row>
    <row r="94" spans="1:5" ht="13.95" customHeight="1" x14ac:dyDescent="0.3">
      <c r="A94" s="30" t="s">
        <v>137</v>
      </c>
      <c r="B94" s="31">
        <v>72</v>
      </c>
      <c r="C94" s="32">
        <v>43423</v>
      </c>
      <c r="D94" s="33" t="s">
        <v>36</v>
      </c>
      <c r="E94" s="34" t="s">
        <v>36</v>
      </c>
    </row>
    <row r="95" spans="1:5" ht="13.95" customHeight="1" x14ac:dyDescent="0.3">
      <c r="A95" s="96" t="s">
        <v>138</v>
      </c>
      <c r="B95" s="72">
        <f>SUM(B96:B100)</f>
        <v>856.11</v>
      </c>
      <c r="C95" s="73"/>
      <c r="D95" s="74"/>
      <c r="E95" s="97"/>
    </row>
    <row r="96" spans="1:5" ht="13.95" customHeight="1" x14ac:dyDescent="0.3">
      <c r="A96" s="26" t="s">
        <v>139</v>
      </c>
      <c r="B96" s="22">
        <v>558.25</v>
      </c>
      <c r="C96" s="23"/>
      <c r="D96" s="24"/>
      <c r="E96" s="25" t="s">
        <v>140</v>
      </c>
    </row>
    <row r="97" spans="1:5" ht="13.95" customHeight="1" x14ac:dyDescent="0.3">
      <c r="A97" s="21" t="s">
        <v>141</v>
      </c>
      <c r="B97" s="22">
        <v>100</v>
      </c>
      <c r="C97" s="23">
        <v>43409</v>
      </c>
      <c r="D97" s="24"/>
      <c r="E97" s="25" t="s">
        <v>140</v>
      </c>
    </row>
    <row r="98" spans="1:5" ht="13.95" customHeight="1" x14ac:dyDescent="0.3">
      <c r="A98" s="21" t="s">
        <v>141</v>
      </c>
      <c r="B98" s="22">
        <v>117.26</v>
      </c>
      <c r="C98" s="23">
        <v>43412</v>
      </c>
      <c r="D98" s="24"/>
      <c r="E98" s="25" t="s">
        <v>140</v>
      </c>
    </row>
    <row r="99" spans="1:5" ht="13.95" customHeight="1" x14ac:dyDescent="0.3">
      <c r="A99" s="21" t="s">
        <v>142</v>
      </c>
      <c r="B99" s="22">
        <v>4.5999999999999996</v>
      </c>
      <c r="C99" s="23">
        <v>43434</v>
      </c>
      <c r="D99" s="24"/>
      <c r="E99" s="25" t="s">
        <v>140</v>
      </c>
    </row>
    <row r="100" spans="1:5" ht="13.95" customHeight="1" x14ac:dyDescent="0.3">
      <c r="A100" s="26" t="s">
        <v>143</v>
      </c>
      <c r="B100" s="22">
        <v>76</v>
      </c>
      <c r="C100" s="23">
        <v>43410</v>
      </c>
      <c r="D100" s="24"/>
      <c r="E100" s="25" t="s">
        <v>140</v>
      </c>
    </row>
    <row r="101" spans="1:5" ht="13.95" customHeight="1" x14ac:dyDescent="0.3">
      <c r="A101" s="94" t="s">
        <v>144</v>
      </c>
      <c r="B101" s="70">
        <f>SUM(B102:B102)</f>
        <v>0</v>
      </c>
      <c r="C101" s="69"/>
      <c r="D101" s="71"/>
      <c r="E101" s="95"/>
    </row>
    <row r="102" spans="1:5" s="40" customFormat="1" ht="13.95" customHeight="1" x14ac:dyDescent="0.3">
      <c r="A102" s="26"/>
      <c r="B102" s="27">
        <v>0</v>
      </c>
      <c r="C102" s="23"/>
      <c r="D102" s="28"/>
      <c r="E102" s="25"/>
    </row>
    <row r="103" spans="1:5" ht="13.95" customHeight="1" x14ac:dyDescent="0.3">
      <c r="A103" s="94" t="s">
        <v>145</v>
      </c>
      <c r="B103" s="70">
        <f>SUM(B104)</f>
        <v>0</v>
      </c>
      <c r="C103" s="69"/>
      <c r="D103" s="71"/>
      <c r="E103" s="95"/>
    </row>
    <row r="104" spans="1:5" ht="13.95" customHeight="1" x14ac:dyDescent="0.3">
      <c r="A104" s="30"/>
      <c r="B104" s="31"/>
      <c r="C104" s="32"/>
      <c r="D104" s="33"/>
      <c r="E104" s="34"/>
    </row>
    <row r="105" spans="1:5" ht="13.95" customHeight="1" x14ac:dyDescent="0.3">
      <c r="A105" s="94" t="s">
        <v>146</v>
      </c>
      <c r="B105" s="70">
        <f>SUM(B106:B106)</f>
        <v>0</v>
      </c>
      <c r="C105" s="69"/>
      <c r="D105" s="71"/>
      <c r="E105" s="95"/>
    </row>
    <row r="106" spans="1:5" ht="13.95" customHeight="1" x14ac:dyDescent="0.3">
      <c r="A106" s="26"/>
      <c r="B106" s="27">
        <v>0</v>
      </c>
      <c r="C106" s="23"/>
      <c r="D106" s="28"/>
      <c r="E106" s="25"/>
    </row>
    <row r="107" spans="1:5" ht="13.95" customHeight="1" x14ac:dyDescent="0.3">
      <c r="A107" s="94" t="s">
        <v>147</v>
      </c>
      <c r="B107" s="70">
        <f>SUM(B108:B112)</f>
        <v>45782.05</v>
      </c>
      <c r="C107" s="69"/>
      <c r="D107" s="71"/>
      <c r="E107" s="95"/>
    </row>
    <row r="108" spans="1:5" ht="13.95" customHeight="1" x14ac:dyDescent="0.3">
      <c r="A108" s="26" t="s">
        <v>148</v>
      </c>
      <c r="B108" s="27">
        <v>27900</v>
      </c>
      <c r="C108" s="23">
        <v>43426</v>
      </c>
      <c r="D108" s="28" t="s">
        <v>19</v>
      </c>
      <c r="E108" s="25" t="s">
        <v>149</v>
      </c>
    </row>
    <row r="109" spans="1:5" ht="13.95" customHeight="1" x14ac:dyDescent="0.3">
      <c r="A109" s="26" t="s">
        <v>150</v>
      </c>
      <c r="B109" s="27">
        <v>4504.8</v>
      </c>
      <c r="C109" s="23">
        <v>43426</v>
      </c>
      <c r="D109" s="28" t="s">
        <v>19</v>
      </c>
      <c r="E109" s="25" t="s">
        <v>151</v>
      </c>
    </row>
    <row r="110" spans="1:5" ht="13.95" customHeight="1" x14ac:dyDescent="0.3">
      <c r="A110" s="21" t="s">
        <v>152</v>
      </c>
      <c r="B110" s="22">
        <v>7977.25</v>
      </c>
      <c r="C110" s="23">
        <v>43420</v>
      </c>
      <c r="D110" s="24" t="s">
        <v>19</v>
      </c>
      <c r="E110" s="25" t="s">
        <v>84</v>
      </c>
    </row>
    <row r="111" spans="1:5" ht="13.95" customHeight="1" x14ac:dyDescent="0.3">
      <c r="A111" s="26" t="s">
        <v>153</v>
      </c>
      <c r="B111" s="27">
        <v>2700</v>
      </c>
      <c r="C111" s="23">
        <v>43417</v>
      </c>
      <c r="D111" s="28" t="s">
        <v>11</v>
      </c>
      <c r="E111" s="25" t="s">
        <v>75</v>
      </c>
    </row>
    <row r="112" spans="1:5" ht="13.95" customHeight="1" x14ac:dyDescent="0.3">
      <c r="A112" s="26" t="s">
        <v>153</v>
      </c>
      <c r="B112" s="27">
        <v>2700</v>
      </c>
      <c r="C112" s="23">
        <v>43433</v>
      </c>
      <c r="D112" s="28" t="s">
        <v>11</v>
      </c>
      <c r="E112" s="25" t="s">
        <v>154</v>
      </c>
    </row>
    <row r="113" spans="1:5" ht="13.95" customHeight="1" x14ac:dyDescent="0.3">
      <c r="A113" s="94" t="s">
        <v>155</v>
      </c>
      <c r="B113" s="70">
        <f>SUM(B114:B115)</f>
        <v>440</v>
      </c>
      <c r="C113" s="69"/>
      <c r="D113" s="71"/>
      <c r="E113" s="95"/>
    </row>
    <row r="114" spans="1:5" s="40" customFormat="1" ht="13.95" customHeight="1" x14ac:dyDescent="0.3">
      <c r="A114" s="30" t="s">
        <v>156</v>
      </c>
      <c r="B114" s="31">
        <v>190</v>
      </c>
      <c r="C114" s="32">
        <v>43433</v>
      </c>
      <c r="D114" s="33" t="s">
        <v>11</v>
      </c>
      <c r="E114" s="34" t="s">
        <v>157</v>
      </c>
    </row>
    <row r="115" spans="1:5" s="40" customFormat="1" ht="13.95" customHeight="1" x14ac:dyDescent="0.3">
      <c r="A115" s="26" t="s">
        <v>158</v>
      </c>
      <c r="B115" s="27">
        <v>250</v>
      </c>
      <c r="C115" s="23">
        <v>43433</v>
      </c>
      <c r="D115" s="24" t="s">
        <v>19</v>
      </c>
      <c r="E115" s="25" t="s">
        <v>159</v>
      </c>
    </row>
    <row r="116" spans="1:5" ht="13.95" customHeight="1" x14ac:dyDescent="0.3">
      <c r="A116" s="100" t="s">
        <v>160</v>
      </c>
      <c r="B116" s="70">
        <f>SUM(B7,B23,B33,B76,B85,B101,B103,B105,B107,B113)</f>
        <v>417326.87000000005</v>
      </c>
      <c r="C116" s="78"/>
      <c r="D116" s="77"/>
      <c r="E116" s="101"/>
    </row>
    <row r="117" spans="1:5" ht="13.95" customHeight="1" x14ac:dyDescent="0.3">
      <c r="A117" s="104"/>
      <c r="B117" s="85"/>
      <c r="C117" s="86"/>
      <c r="D117" s="84"/>
      <c r="E117" s="105"/>
    </row>
    <row r="118" spans="1:5" ht="13.95" customHeight="1" x14ac:dyDescent="0.3">
      <c r="A118" s="100" t="s">
        <v>161</v>
      </c>
      <c r="B118" s="70">
        <f>SUM(B119:B122)</f>
        <v>481000.99</v>
      </c>
      <c r="C118" s="78"/>
      <c r="D118" s="77"/>
      <c r="E118" s="101"/>
    </row>
    <row r="119" spans="1:5" ht="13.95" customHeight="1" x14ac:dyDescent="0.3">
      <c r="A119" s="106" t="s">
        <v>162</v>
      </c>
      <c r="B119" s="88">
        <v>160000.99</v>
      </c>
      <c r="C119" s="89">
        <v>43413</v>
      </c>
      <c r="D119" s="87" t="s">
        <v>19</v>
      </c>
      <c r="E119" s="107" t="s">
        <v>163</v>
      </c>
    </row>
    <row r="120" spans="1:5" s="47" customFormat="1" ht="13.95" customHeight="1" x14ac:dyDescent="0.3">
      <c r="A120" s="42" t="s">
        <v>164</v>
      </c>
      <c r="B120" s="43">
        <v>200000</v>
      </c>
      <c r="C120" s="44">
        <v>43418</v>
      </c>
      <c r="D120" s="45" t="s">
        <v>19</v>
      </c>
      <c r="E120" s="46" t="s">
        <v>163</v>
      </c>
    </row>
    <row r="121" spans="1:5" ht="13.95" customHeight="1" x14ac:dyDescent="0.3">
      <c r="A121" s="42" t="s">
        <v>165</v>
      </c>
      <c r="B121" s="43">
        <v>30000</v>
      </c>
      <c r="C121" s="44">
        <v>43425</v>
      </c>
      <c r="D121" s="45" t="s">
        <v>19</v>
      </c>
      <c r="E121" s="46" t="s">
        <v>163</v>
      </c>
    </row>
    <row r="122" spans="1:5" ht="13.95" customHeight="1" x14ac:dyDescent="0.3">
      <c r="A122" s="42" t="s">
        <v>166</v>
      </c>
      <c r="B122" s="43">
        <v>91000</v>
      </c>
      <c r="C122" s="44">
        <v>43434</v>
      </c>
      <c r="D122" s="45" t="s">
        <v>19</v>
      </c>
      <c r="E122" s="46" t="s">
        <v>163</v>
      </c>
    </row>
    <row r="123" spans="1:5" s="48" customFormat="1" ht="13.95" customHeight="1" x14ac:dyDescent="0.3">
      <c r="A123" s="100" t="s">
        <v>167</v>
      </c>
      <c r="B123" s="70">
        <f>SUM(B124)</f>
        <v>30094.480000000003</v>
      </c>
      <c r="C123" s="78"/>
      <c r="D123" s="77"/>
      <c r="E123" s="101"/>
    </row>
    <row r="124" spans="1:5" ht="13.95" customHeight="1" x14ac:dyDescent="0.3">
      <c r="A124" s="42" t="s">
        <v>168</v>
      </c>
      <c r="B124" s="43">
        <f>'[1]OUT 2018'!B131</f>
        <v>30094.480000000003</v>
      </c>
      <c r="C124" s="44">
        <v>43404</v>
      </c>
      <c r="D124" s="45" t="s">
        <v>169</v>
      </c>
      <c r="E124" s="46" t="s">
        <v>170</v>
      </c>
    </row>
    <row r="125" spans="1:5" ht="13.95" customHeight="1" thickBot="1" x14ac:dyDescent="0.35">
      <c r="A125" s="108" t="s">
        <v>171</v>
      </c>
      <c r="B125" s="109">
        <f>B118+B123-B116</f>
        <v>93768.599999999919</v>
      </c>
      <c r="C125" s="110">
        <v>43434</v>
      </c>
      <c r="D125" s="111"/>
      <c r="E125" s="112"/>
    </row>
    <row r="126" spans="1:5" ht="13.95" customHeight="1" x14ac:dyDescent="0.3">
      <c r="A126" s="65"/>
      <c r="B126" s="66"/>
      <c r="C126" s="67"/>
      <c r="D126" s="68"/>
      <c r="E126" s="52"/>
    </row>
    <row r="127" spans="1:5" ht="13.95" customHeight="1" x14ac:dyDescent="0.3">
      <c r="A127" s="10" t="s">
        <v>172</v>
      </c>
      <c r="B127" s="49"/>
      <c r="C127" s="50"/>
      <c r="D127" s="51"/>
      <c r="E127" s="52"/>
    </row>
    <row r="128" spans="1:5" ht="13.95" customHeight="1" x14ac:dyDescent="0.3">
      <c r="A128" s="53" t="s">
        <v>173</v>
      </c>
      <c r="B128" s="54"/>
      <c r="C128" s="54"/>
      <c r="D128" s="54"/>
      <c r="E128" s="55"/>
    </row>
    <row r="129" spans="1:5" ht="13.95" customHeight="1" x14ac:dyDescent="0.3">
      <c r="A129" s="56" t="s">
        <v>174</v>
      </c>
      <c r="B129" s="57"/>
      <c r="C129" s="57"/>
      <c r="D129" s="57"/>
      <c r="E129" s="58"/>
    </row>
    <row r="130" spans="1:5" ht="13.95" customHeight="1" thickBot="1" x14ac:dyDescent="0.35">
      <c r="A130" s="59" t="s">
        <v>175</v>
      </c>
      <c r="B130" s="60"/>
      <c r="C130" s="60"/>
      <c r="D130" s="60"/>
      <c r="E130" s="61"/>
    </row>
  </sheetData>
  <mergeCells count="4">
    <mergeCell ref="A4:E4"/>
    <mergeCell ref="A128:E128"/>
    <mergeCell ref="A129:E129"/>
    <mergeCell ref="A130:E130"/>
  </mergeCells>
  <pageMargins left="0.511811024" right="0.511811024" top="0.78740157499999996" bottom="0.78740157499999996" header="0.31496062000000002" footer="0.31496062000000002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2023-02-02T21:03:30Z</cp:lastPrinted>
  <dcterms:created xsi:type="dcterms:W3CDTF">2023-02-02T21:01:58Z</dcterms:created>
  <dcterms:modified xsi:type="dcterms:W3CDTF">2023-02-02T21:03:53Z</dcterms:modified>
</cp:coreProperties>
</file>