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4C30683B-8513-4802-9DEA-C974CBE8AC46}" xr6:coauthVersionLast="47" xr6:coauthVersionMax="47" xr10:uidLastSave="{00000000-0000-0000-0000-000000000000}"/>
  <bookViews>
    <workbookView xWindow="-108" yWindow="-108" windowWidth="23256" windowHeight="12576" xr2:uid="{2563CA01-4130-46AD-9B7D-B7AAFD57F574}"/>
  </bookViews>
  <sheets>
    <sheet name="Planilha1" sheetId="1" r:id="rId1"/>
  </sheets>
  <externalReferences>
    <externalReference r:id="rId2"/>
  </externalReferences>
  <definedNames>
    <definedName name="_xlnm.Print_Area" localSheetId="0">Planilha1!$A$1:$E$165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8" i="1" l="1"/>
  <c r="B157" i="1" s="1"/>
  <c r="B154" i="1"/>
  <c r="B148" i="1"/>
  <c r="B142" i="1"/>
  <c r="B136" i="1"/>
  <c r="B133" i="1"/>
  <c r="B130" i="1"/>
  <c r="B127" i="1"/>
  <c r="B123" i="1"/>
  <c r="B119" i="1"/>
  <c r="B116" i="1"/>
  <c r="B113" i="1" s="1"/>
  <c r="B114" i="1"/>
  <c r="B108" i="1"/>
  <c r="B105" i="1"/>
  <c r="B100" i="1"/>
  <c r="B95" i="1"/>
  <c r="B90" i="1"/>
  <c r="B87" i="1"/>
  <c r="B83" i="1"/>
  <c r="B75" i="1"/>
  <c r="B65" i="1"/>
  <c r="B61" i="1"/>
  <c r="B57" i="1"/>
  <c r="B51" i="1"/>
  <c r="B34" i="1" s="1"/>
  <c r="B35" i="1"/>
  <c r="B28" i="1"/>
  <c r="B7" i="1" s="1"/>
  <c r="B13" i="1"/>
  <c r="B8" i="1"/>
  <c r="B104" i="1" l="1"/>
  <c r="B60" i="1"/>
  <c r="B146" i="1" s="1"/>
  <c r="B160" i="1" s="1"/>
</calcChain>
</file>

<file path=xl/sharedStrings.xml><?xml version="1.0" encoding="utf-8"?>
<sst xmlns="http://schemas.openxmlformats.org/spreadsheetml/2006/main" count="271" uniqueCount="173">
  <si>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</si>
  <si>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</si>
  <si>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NOVEMBRO/2020</t>
  </si>
  <si>
    <t>ITENS DE DESPESAS - NOVEMBRO /2020</t>
  </si>
  <si>
    <t>R$ VALORES</t>
  </si>
  <si>
    <t>DATA  PGT</t>
  </si>
  <si>
    <t>OPERAÇÃO</t>
  </si>
  <si>
    <t>DETALHES</t>
  </si>
  <si>
    <t>1. Pessoal</t>
  </si>
  <si>
    <t>1.1. Salários (CLT)</t>
  </si>
  <si>
    <t>FOLHA  OUTUBRO/2020</t>
  </si>
  <si>
    <t>TED'S</t>
  </si>
  <si>
    <t>FÉRIAS SILVANIA ALVES RIBEIRO</t>
  </si>
  <si>
    <t xml:space="preserve">MARIVANE GOMES DE ALMEIDA </t>
  </si>
  <si>
    <t xml:space="preserve">DIFERENÇA FÉRIAS </t>
  </si>
  <si>
    <t>1.2. Outras Formas de Contratação</t>
  </si>
  <si>
    <t>PEDATELLA NUTRIÇAO EIRELI</t>
  </si>
  <si>
    <t>TRANSF</t>
  </si>
  <si>
    <t>NFSE 016</t>
  </si>
  <si>
    <t>SHIRLEY NOELIA CACERES REQUE</t>
  </si>
  <si>
    <t>NFSE 009</t>
  </si>
  <si>
    <t>CASTRO ATENDIMENTOS MEDICO ESPECIALIZADO LTDA ME</t>
  </si>
  <si>
    <t>NFSE 054</t>
  </si>
  <si>
    <t>PRO-SAÚDE SERVIÇOS MÉDICOS</t>
  </si>
  <si>
    <t>TED</t>
  </si>
  <si>
    <t>NFSE 107</t>
  </si>
  <si>
    <t>NFSE 108</t>
  </si>
  <si>
    <t>RODRIGUES E FELIX LTDA ME</t>
  </si>
  <si>
    <t>NFSE 119</t>
  </si>
  <si>
    <t>VILELA CLINICA MEDICA LTDA</t>
  </si>
  <si>
    <t>NFSE 028</t>
  </si>
  <si>
    <t>MMM CONSULTAS MEDICAS EIRELI - 3M CLINIC</t>
  </si>
  <si>
    <t>NFSE 003</t>
  </si>
  <si>
    <t>RHUAN DE SANTANA FERNANDES EIRELI</t>
  </si>
  <si>
    <t>NFSE 011</t>
  </si>
  <si>
    <t>ANDRADE VILELA &amp; SANTOS VILELA LTDA</t>
  </si>
  <si>
    <t>NFSE 113</t>
  </si>
  <si>
    <t>GUARNIÇÃO MEDICINA PREVENTIVA LTDA</t>
  </si>
  <si>
    <t>NFSE 004</t>
  </si>
  <si>
    <t>NFSE 005</t>
  </si>
  <si>
    <t>NFSE 056</t>
  </si>
  <si>
    <t>1.3. Encargos/Benefícios</t>
  </si>
  <si>
    <t>FGTS FL 10/2020</t>
  </si>
  <si>
    <t>GUIA</t>
  </si>
  <si>
    <t>GPS S FL 10/2020</t>
  </si>
  <si>
    <t>PIS S FL 10/2020</t>
  </si>
  <si>
    <t>DARF</t>
  </si>
  <si>
    <t>IRRF S FL 10/2020</t>
  </si>
  <si>
    <t>2. Mat/Med</t>
  </si>
  <si>
    <t>2.1. Medicamentos</t>
  </si>
  <si>
    <t>SUPERMEDICA DIST HOSPITALAR EIRELI</t>
  </si>
  <si>
    <t>NF 92083</t>
  </si>
  <si>
    <t>NF 100148</t>
  </si>
  <si>
    <t>HOSPFAR IND E COM DE PROD HOSP AS</t>
  </si>
  <si>
    <t>NF 913601</t>
  </si>
  <si>
    <t>LABORTRONICA SERV E COMERCIO LTDA</t>
  </si>
  <si>
    <t>NF 6157</t>
  </si>
  <si>
    <t>CCAF COM MEDIC E MAT HOSP EIRELI ME</t>
  </si>
  <si>
    <t>NF 2844</t>
  </si>
  <si>
    <t>MALDI E MACEDO LTDA EPP</t>
  </si>
  <si>
    <t>NFSE 11230</t>
  </si>
  <si>
    <t>PRO SAUDE DIST DE MEDICAMENTOS EIRELI</t>
  </si>
  <si>
    <t>NF 47330</t>
  </si>
  <si>
    <t xml:space="preserve">CA DISTRIBUIDORA DE PROD HOSP EIRELI </t>
  </si>
  <si>
    <t>NF 18893</t>
  </si>
  <si>
    <t xml:space="preserve">ATIVA COMERCIAL HOSPITALAR LTDA </t>
  </si>
  <si>
    <t>NF 40061</t>
  </si>
  <si>
    <t>NF 217565</t>
  </si>
  <si>
    <t>NF 101383</t>
  </si>
  <si>
    <t>NF 101382</t>
  </si>
  <si>
    <t>NF 101742</t>
  </si>
  <si>
    <t>FARMATER MEDICAMENTOS LTDA</t>
  </si>
  <si>
    <t>NF 19164</t>
  </si>
  <si>
    <t>2.2. Materais Hospitalares</t>
  </si>
  <si>
    <t>BIO INFINITY TECNOLOGIA HOSPITALAR EIRELI ME</t>
  </si>
  <si>
    <t>NF 9538</t>
  </si>
  <si>
    <t>ARAGUAIA CENTER MODAS EIRELI ME</t>
  </si>
  <si>
    <t>NF 533</t>
  </si>
  <si>
    <t>NF 9869</t>
  </si>
  <si>
    <t>NOVO TOQUE INDUSTRIA E COMERCIO LTDA</t>
  </si>
  <si>
    <t>NF 5268</t>
  </si>
  <si>
    <t>2.3 Gases Medicinais</t>
  </si>
  <si>
    <t>MERCADO DOS PARAFUSOS SMA LTDA</t>
  </si>
  <si>
    <t>NF 376</t>
  </si>
  <si>
    <t>3. Materais Diversos</t>
  </si>
  <si>
    <t>3.1. Materiais de Higienização</t>
  </si>
  <si>
    <t>ALDELICIA LOPES CHAVES - MERCEARIA PREÇO BAIXO</t>
  </si>
  <si>
    <t>NF 716</t>
  </si>
  <si>
    <t>3.2. Materiais / Gêneros Alimentícios</t>
  </si>
  <si>
    <t>NF 715</t>
  </si>
  <si>
    <t xml:space="preserve">LEIDIANNY DE OLIVEIRA MORAES ABREU EIRELI </t>
  </si>
  <si>
    <t>NF 012</t>
  </si>
  <si>
    <t>NF 017</t>
  </si>
  <si>
    <t>NF 721</t>
  </si>
  <si>
    <t>VANDEIR ALVES NOGUEIRA ME</t>
  </si>
  <si>
    <t>TRANF</t>
  </si>
  <si>
    <t>NF 511</t>
  </si>
  <si>
    <t>ROGERIO DOS SANTOS ROQUE ME</t>
  </si>
  <si>
    <t>NF 780</t>
  </si>
  <si>
    <t>NF 018</t>
  </si>
  <si>
    <t>NF 020</t>
  </si>
  <si>
    <t>3.3. Material Expediente</t>
  </si>
  <si>
    <t xml:space="preserve">JHANSEN ROBERTO COSTA FERNANDES </t>
  </si>
  <si>
    <t>NF 026</t>
  </si>
  <si>
    <t>NF 720</t>
  </si>
  <si>
    <t>RUBIANA DE GODOI SILVA EIRELI ME</t>
  </si>
  <si>
    <t>NF 2739</t>
  </si>
  <si>
    <t>NF 2755</t>
  </si>
  <si>
    <t>REINALDO PASCUALOTE JUNIOR</t>
  </si>
  <si>
    <t>NF 251</t>
  </si>
  <si>
    <t>D S DE SOUZA</t>
  </si>
  <si>
    <t>NF 352</t>
  </si>
  <si>
    <t>3.4. Material Divulgação</t>
  </si>
  <si>
    <t>3.5. Material Permanente</t>
  </si>
  <si>
    <t>3.6. Combustível</t>
  </si>
  <si>
    <t>COMERCIAL DE DERIVADOS DE PETROLEO JOTAS LTDA</t>
  </si>
  <si>
    <t>NF 7986</t>
  </si>
  <si>
    <t>NF 7885</t>
  </si>
  <si>
    <t>COMERCIAL DE DERIVADOS DE PETROLEO JOTTAS LTDA</t>
  </si>
  <si>
    <t>NF 26416</t>
  </si>
  <si>
    <t>3.7. GLP</t>
  </si>
  <si>
    <t>SMA REVENDEDORA DE GAS LTDA - CISAGAS</t>
  </si>
  <si>
    <t>NF 299</t>
  </si>
  <si>
    <t>NF 296</t>
  </si>
  <si>
    <t>NF 297</t>
  </si>
  <si>
    <t>3.8. Material de Lavanderia</t>
  </si>
  <si>
    <t>4. Manutenção</t>
  </si>
  <si>
    <t>4.1. Materiais de Manutenção</t>
  </si>
  <si>
    <t>4.2. Serviços de Manutenção</t>
  </si>
  <si>
    <t>GILDAZIO DOS SANTOS OLIVEIRA JUNIOR - IMPACTO AUTO CAR</t>
  </si>
  <si>
    <t>NFSE 002</t>
  </si>
  <si>
    <t>MONOBLOCO DESEMPENO TECNICO LTDA ME</t>
  </si>
  <si>
    <t>NFSE 1416</t>
  </si>
  <si>
    <t>5. Seguros / Impostos / Taxas</t>
  </si>
  <si>
    <t>5.1. Seguros (Imóvel e Automóvel)</t>
  </si>
  <si>
    <t>5.2. Taxas e Serviços de Cartório</t>
  </si>
  <si>
    <t>5.3. Taxas Impostos</t>
  </si>
  <si>
    <t>IR S NFSE COMP 10/2020</t>
  </si>
  <si>
    <t>CSRF S NFSE COMP 10/2020</t>
  </si>
  <si>
    <t>5.4. Taxas Bancárias</t>
  </si>
  <si>
    <t>BANCO DO BRASIL DOC/TED ELETRÔNICO</t>
  </si>
  <si>
    <t>TARIFA PACOTES SERVIÇOS</t>
  </si>
  <si>
    <t>TAXA</t>
  </si>
  <si>
    <t>6. Telefonia</t>
  </si>
  <si>
    <t>TELEFONE FIXO OI</t>
  </si>
  <si>
    <t>7. Água</t>
  </si>
  <si>
    <t>8. Energia Elétrica</t>
  </si>
  <si>
    <t>9. Prestação de Serviços Terceiros</t>
  </si>
  <si>
    <t>MJS GONÇALVES CONTABILIDADE EMPRESARIAL</t>
  </si>
  <si>
    <t>NFSE 198</t>
  </si>
  <si>
    <t>PRO ATIVA CURSOS E RECURSOS HUMANOS LTDA</t>
  </si>
  <si>
    <t>NFSE 039</t>
  </si>
  <si>
    <t>ADM SERVIÇOS E CONSULTORIA LTDA</t>
  </si>
  <si>
    <t>NFSE 033</t>
  </si>
  <si>
    <t xml:space="preserve">DOUGLAS HENRIQUE DE CARVALHO </t>
  </si>
  <si>
    <t>10. Informática</t>
  </si>
  <si>
    <t>ATILA BARU SISTEMAS LTDA</t>
  </si>
  <si>
    <t>BOLETO</t>
  </si>
  <si>
    <t>NFSE 13111</t>
  </si>
  <si>
    <t>11. TOTAL GLOBAL</t>
  </si>
  <si>
    <t>TOTAL DO REPASSE</t>
  </si>
  <si>
    <t>3º PARC REF OUTUBRO 2020 (25º REPASSE)</t>
  </si>
  <si>
    <t>TED - 104 0794 11433328000118 FMS SMA</t>
  </si>
  <si>
    <t>1º PARC REF NOVEMBRO 2020 (26º REPASSE)</t>
  </si>
  <si>
    <t>PARC REF JUL/2019 E AGO/2019</t>
  </si>
  <si>
    <t>12. CRÉDITO - ESTORNO</t>
  </si>
  <si>
    <t>12. SALDO DO MÊS ANTERIOR</t>
  </si>
  <si>
    <t>SALDO CONTA</t>
  </si>
  <si>
    <t>SALDO EM CONTA</t>
  </si>
  <si>
    <t>GOIÂNIA (GO),  30 de NOVEMBRO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</si>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</sst>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2" xfId="0" applyFont="1" applyFill="1" applyBorder="1" applyAlignment="1">
      <alignment horizontal="left" vertical="top" wrapText="1"/>
    </xf>
    <xf numFmtId="165" fontId="2" fillId="0" borderId="13" xfId="0" applyNumberFormat="1" applyFont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4" fontId="2" fillId="3" borderId="13" xfId="0" applyNumberFormat="1" applyFont="1" applyFill="1" applyBorder="1" applyAlignment="1">
      <alignment horizontal="right" vertical="top"/>
    </xf>
    <xf numFmtId="164" fontId="2" fillId="3" borderId="13" xfId="0" applyNumberFormat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0" borderId="12" xfId="0" applyFont="1" applyBorder="1"/>
    <xf numFmtId="4" fontId="2" fillId="0" borderId="13" xfId="0" applyNumberFormat="1" applyFont="1" applyBorder="1" applyAlignment="1">
      <alignment horizontal="right" vertical="top"/>
    </xf>
    <xf numFmtId="0" fontId="2" fillId="0" borderId="14" xfId="0" applyFont="1" applyBorder="1"/>
    <xf numFmtId="164" fontId="2" fillId="4" borderId="13" xfId="0" applyNumberFormat="1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3" borderId="12" xfId="0" applyFont="1" applyFill="1" applyBorder="1" applyAlignment="1">
      <alignment vertical="top"/>
    </xf>
    <xf numFmtId="164" fontId="2" fillId="3" borderId="13" xfId="0" applyNumberFormat="1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164" fontId="2" fillId="0" borderId="13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14" fontId="2" fillId="0" borderId="13" xfId="0" applyNumberFormat="1" applyFont="1" applyBorder="1" applyAlignment="1">
      <alignment horizontal="left" vertical="top"/>
    </xf>
    <xf numFmtId="0" fontId="5" fillId="0" borderId="12" xfId="0" applyFont="1" applyBorder="1" applyAlignment="1">
      <alignment vertical="top"/>
    </xf>
    <xf numFmtId="4" fontId="2" fillId="4" borderId="13" xfId="0" applyNumberFormat="1" applyFont="1" applyFill="1" applyBorder="1" applyAlignment="1">
      <alignment horizontal="right" vertical="top"/>
    </xf>
    <xf numFmtId="0" fontId="2" fillId="4" borderId="12" xfId="0" applyFont="1" applyFill="1" applyBorder="1" applyAlignment="1">
      <alignment vertical="top"/>
    </xf>
    <xf numFmtId="164" fontId="2" fillId="0" borderId="13" xfId="0" applyNumberFormat="1" applyFont="1" applyBorder="1" applyAlignment="1">
      <alignment horizontal="left" vertical="top"/>
    </xf>
    <xf numFmtId="0" fontId="2" fillId="0" borderId="14" xfId="0" applyFont="1" applyBorder="1" applyAlignment="1">
      <alignment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0" fontId="4" fillId="4" borderId="12" xfId="0" applyFont="1" applyFill="1" applyBorder="1" applyAlignment="1">
      <alignment vertical="top"/>
    </xf>
    <xf numFmtId="4" fontId="4" fillId="4" borderId="13" xfId="0" applyNumberFormat="1" applyFont="1" applyFill="1" applyBorder="1" applyAlignment="1">
      <alignment horizontal="right" vertical="top"/>
    </xf>
    <xf numFmtId="164" fontId="4" fillId="4" borderId="13" xfId="0" applyNumberFormat="1" applyFont="1" applyFill="1" applyBorder="1" applyAlignment="1">
      <alignment horizontal="center" vertical="top"/>
    </xf>
    <xf numFmtId="164" fontId="4" fillId="4" borderId="13" xfId="0" applyNumberFormat="1" applyFont="1" applyFill="1" applyBorder="1" applyAlignment="1">
      <alignment horizontal="left" vertical="top"/>
    </xf>
    <xf numFmtId="0" fontId="4" fillId="4" borderId="14" xfId="0" applyFont="1" applyFill="1" applyBorder="1" applyAlignment="1">
      <alignment vertical="top"/>
    </xf>
    <xf numFmtId="4" fontId="2" fillId="4" borderId="13" xfId="0" applyNumberFormat="1" applyFont="1" applyFill="1" applyBorder="1" applyAlignment="1" applyProtection="1">
      <alignment horizontal="right" vertical="top"/>
      <protection locked="0"/>
    </xf>
    <xf numFmtId="4" fontId="2" fillId="0" borderId="13" xfId="0" applyNumberFormat="1" applyFont="1" applyBorder="1" applyAlignment="1" applyProtection="1">
      <alignment horizontal="right" vertical="top"/>
      <protection locked="0"/>
    </xf>
    <xf numFmtId="0" fontId="4" fillId="0" borderId="12" xfId="0" applyFont="1" applyBorder="1" applyAlignment="1">
      <alignment vertical="top"/>
    </xf>
    <xf numFmtId="4" fontId="4" fillId="4" borderId="13" xfId="0" applyNumberFormat="1" applyFont="1" applyFill="1" applyBorder="1" applyAlignment="1" applyProtection="1">
      <alignment horizontal="right" vertical="top"/>
      <protection locked="0"/>
    </xf>
    <xf numFmtId="164" fontId="4" fillId="4" borderId="13" xfId="0" applyNumberFormat="1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 wrapText="1"/>
    </xf>
    <xf numFmtId="16" fontId="2" fillId="0" borderId="14" xfId="0" applyNumberFormat="1" applyFont="1" applyBorder="1" applyAlignment="1">
      <alignment horizontal="left" vertical="top"/>
    </xf>
    <xf numFmtId="0" fontId="5" fillId="0" borderId="12" xfId="0" applyFont="1" applyBorder="1"/>
    <xf numFmtId="0" fontId="2" fillId="0" borderId="13" xfId="0" applyFont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4" fontId="6" fillId="0" borderId="13" xfId="0" applyNumberFormat="1" applyFont="1" applyBorder="1" applyAlignment="1">
      <alignment horizontal="right" vertical="top"/>
    </xf>
    <xf numFmtId="164" fontId="6" fillId="0" borderId="13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43" fontId="2" fillId="0" borderId="13" xfId="1" applyFont="1" applyFill="1" applyBorder="1" applyAlignment="1">
      <alignment horizontal="right" vertical="top"/>
    </xf>
    <xf numFmtId="0" fontId="5" fillId="0" borderId="14" xfId="0" applyFont="1" applyBorder="1"/>
    <xf numFmtId="43" fontId="2" fillId="0" borderId="13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4" fontId="3" fillId="5" borderId="13" xfId="0" applyNumberFormat="1" applyFont="1" applyFill="1" applyBorder="1" applyAlignment="1">
      <alignment horizontal="right" vertical="top"/>
    </xf>
    <xf numFmtId="164" fontId="3" fillId="5" borderId="13" xfId="0" applyNumberFormat="1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5" borderId="14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64" fontId="2" fillId="0" borderId="1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3" xfId="0" applyNumberFormat="1" applyFont="1" applyFill="1" applyBorder="1" applyAlignment="1">
      <alignment horizontal="center" vertical="top"/>
    </xf>
    <xf numFmtId="4" fontId="3" fillId="2" borderId="13" xfId="0" applyNumberFormat="1" applyFont="1" applyFill="1" applyBorder="1" applyAlignment="1">
      <alignment horizontal="right" vertical="top"/>
    </xf>
    <xf numFmtId="0" fontId="3" fillId="2" borderId="13" xfId="0" applyFont="1" applyFill="1" applyBorder="1" applyAlignment="1">
      <alignment horizontal="left" vertical="top"/>
    </xf>
    <xf numFmtId="165" fontId="2" fillId="4" borderId="13" xfId="0" applyNumberFormat="1" applyFont="1" applyFill="1" applyBorder="1" applyAlignment="1">
      <alignment horizontal="right" vertical="top"/>
    </xf>
    <xf numFmtId="0" fontId="4" fillId="4" borderId="13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 wrapText="1"/>
    </xf>
    <xf numFmtId="164" fontId="3" fillId="2" borderId="13" xfId="0" applyNumberFormat="1" applyFont="1" applyFill="1" applyBorder="1" applyAlignment="1">
      <alignment horizontal="center" vertical="top" wrapText="1"/>
    </xf>
    <xf numFmtId="16" fontId="2" fillId="4" borderId="13" xfId="0" applyNumberFormat="1" applyFont="1" applyFill="1" applyBorder="1" applyAlignment="1">
      <alignment horizontal="left" vertical="top"/>
    </xf>
    <xf numFmtId="14" fontId="2" fillId="4" borderId="13" xfId="0" applyNumberFormat="1" applyFont="1" applyFill="1" applyBorder="1" applyAlignment="1">
      <alignment horizontal="left" vertical="top"/>
    </xf>
    <xf numFmtId="43" fontId="5" fillId="0" borderId="13" xfId="1" applyFont="1" applyFill="1" applyBorder="1"/>
    <xf numFmtId="43" fontId="2" fillId="0" borderId="13" xfId="1" applyFont="1" applyFill="1" applyBorder="1" applyAlignment="1">
      <alignment horizontal="right"/>
    </xf>
    <xf numFmtId="4" fontId="6" fillId="4" borderId="13" xfId="0" applyNumberFormat="1" applyFont="1" applyFill="1" applyBorder="1" applyAlignment="1">
      <alignment horizontal="right" vertical="top"/>
    </xf>
    <xf numFmtId="0" fontId="3" fillId="4" borderId="13" xfId="0" applyFont="1" applyFill="1" applyBorder="1" applyAlignment="1">
      <alignment horizontal="left" vertical="top" wrapText="1"/>
    </xf>
    <xf numFmtId="4" fontId="3" fillId="4" borderId="13" xfId="0" applyNumberFormat="1" applyFont="1" applyFill="1" applyBorder="1" applyAlignment="1">
      <alignment horizontal="right" vertical="top"/>
    </xf>
    <xf numFmtId="164" fontId="3" fillId="4" borderId="13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Border="1" applyAlignment="1">
      <alignment vertical="top"/>
    </xf>
    <xf numFmtId="0" fontId="4" fillId="0" borderId="13" xfId="0" applyFont="1" applyBorder="1" applyAlignment="1">
      <alignment horizontal="left" vertical="top" wrapText="1"/>
    </xf>
    <xf numFmtId="4" fontId="4" fillId="0" borderId="13" xfId="0" applyNumberFormat="1" applyFont="1" applyBorder="1" applyAlignment="1">
      <alignment horizontal="right" vertical="top"/>
    </xf>
    <xf numFmtId="164" fontId="4" fillId="0" borderId="13" xfId="0" applyNumberFormat="1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 applyProtection="1">
      <alignment horizontal="center" vertical="top"/>
      <protection locked="0"/>
    </xf>
    <xf numFmtId="164" fontId="3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vertical="top"/>
    </xf>
    <xf numFmtId="0" fontId="3" fillId="2" borderId="14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right" vertical="top"/>
    </xf>
    <xf numFmtId="164" fontId="2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3">
          <cell r="B203">
            <v>20320.90000000014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BA18-A747-428E-8901-6F16EB709660}">
  <dimension ref="A1:G167"/>
  <sheetViews>
    <sheetView tabSelected="1" zoomScaleNormal="100" workbookViewId="0">
      <selection activeCell="E20" sqref="E19:E20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8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97"/>
      <c r="C5" s="98"/>
      <c r="D5" s="99"/>
      <c r="E5" s="13"/>
      <c r="G5" s="11"/>
    </row>
    <row r="6" spans="1:7" ht="13.95" customHeight="1" x14ac:dyDescent="0.3">
      <c r="A6" s="123" t="s">
        <v>3</v>
      </c>
      <c r="B6" s="124" t="s">
        <v>4</v>
      </c>
      <c r="C6" s="125" t="s">
        <v>5</v>
      </c>
      <c r="D6" s="126" t="s">
        <v>6</v>
      </c>
      <c r="E6" s="127" t="s">
        <v>7</v>
      </c>
      <c r="G6" s="11"/>
    </row>
    <row r="7" spans="1:7" ht="13.95" customHeight="1" x14ac:dyDescent="0.3">
      <c r="A7" s="128" t="s">
        <v>8</v>
      </c>
      <c r="B7" s="105">
        <f>SUM(B8,B13,B28)</f>
        <v>320174.91000000003</v>
      </c>
      <c r="C7" s="104"/>
      <c r="D7" s="106"/>
      <c r="E7" s="129"/>
      <c r="G7" s="11"/>
    </row>
    <row r="8" spans="1:7" ht="13.95" customHeight="1" x14ac:dyDescent="0.3">
      <c r="A8" s="34" t="s">
        <v>9</v>
      </c>
      <c r="B8" s="23">
        <f>SUM(B9:B12)</f>
        <v>102609.23</v>
      </c>
      <c r="C8" s="35"/>
      <c r="D8" s="36"/>
      <c r="E8" s="37"/>
      <c r="G8" s="11"/>
    </row>
    <row r="9" spans="1:7" ht="13.95" customHeight="1" x14ac:dyDescent="0.3">
      <c r="A9" s="17" t="s">
        <v>10</v>
      </c>
      <c r="B9" s="18">
        <v>100819.53</v>
      </c>
      <c r="C9" s="19">
        <v>44146</v>
      </c>
      <c r="D9" s="20" t="s">
        <v>11</v>
      </c>
      <c r="E9" s="21"/>
      <c r="G9" s="11"/>
    </row>
    <row r="10" spans="1:7" ht="13.95" customHeight="1" x14ac:dyDescent="0.3">
      <c r="A10" s="17" t="s">
        <v>12</v>
      </c>
      <c r="B10" s="18">
        <v>1779.7</v>
      </c>
      <c r="C10" s="19">
        <v>44146</v>
      </c>
      <c r="D10" s="20" t="s">
        <v>11</v>
      </c>
      <c r="E10" s="21"/>
      <c r="G10" s="11"/>
    </row>
    <row r="11" spans="1:7" ht="13.95" customHeight="1" x14ac:dyDescent="0.3">
      <c r="A11" s="17" t="s">
        <v>13</v>
      </c>
      <c r="B11" s="18">
        <v>10</v>
      </c>
      <c r="C11" s="19">
        <v>44146</v>
      </c>
      <c r="D11" s="20" t="s">
        <v>11</v>
      </c>
      <c r="E11" s="21" t="s">
        <v>14</v>
      </c>
      <c r="G11" s="11"/>
    </row>
    <row r="12" spans="1:7" ht="13.95" customHeight="1" x14ac:dyDescent="0.3">
      <c r="A12" s="17"/>
      <c r="B12" s="107"/>
      <c r="C12" s="19"/>
      <c r="D12" s="20"/>
      <c r="E12" s="21"/>
      <c r="G12" s="11"/>
    </row>
    <row r="13" spans="1:7" ht="13.95" customHeight="1" x14ac:dyDescent="0.3">
      <c r="A13" s="22" t="s">
        <v>15</v>
      </c>
      <c r="B13" s="23">
        <f>SUM(B14:B27)</f>
        <v>161144.42000000001</v>
      </c>
      <c r="C13" s="24"/>
      <c r="D13" s="25"/>
      <c r="E13" s="26"/>
      <c r="G13" s="11"/>
    </row>
    <row r="14" spans="1:7" ht="13.95" customHeight="1" x14ac:dyDescent="0.3">
      <c r="A14" s="74" t="s">
        <v>16</v>
      </c>
      <c r="B14" s="28">
        <v>3037.69</v>
      </c>
      <c r="C14" s="82">
        <v>44146</v>
      </c>
      <c r="D14" s="83" t="s">
        <v>17</v>
      </c>
      <c r="E14" s="75" t="s">
        <v>18</v>
      </c>
      <c r="G14" s="11"/>
    </row>
    <row r="15" spans="1:7" ht="13.95" customHeight="1" x14ac:dyDescent="0.3">
      <c r="A15" s="27" t="s">
        <v>19</v>
      </c>
      <c r="B15" s="28">
        <v>23900</v>
      </c>
      <c r="C15" s="82">
        <v>44148</v>
      </c>
      <c r="D15" s="83" t="s">
        <v>17</v>
      </c>
      <c r="E15" s="75" t="s">
        <v>20</v>
      </c>
      <c r="G15" s="11"/>
    </row>
    <row r="16" spans="1:7" ht="13.95" customHeight="1" x14ac:dyDescent="0.3">
      <c r="A16" s="27" t="s">
        <v>21</v>
      </c>
      <c r="B16" s="28">
        <v>23000</v>
      </c>
      <c r="C16" s="82">
        <v>44148</v>
      </c>
      <c r="D16" s="83" t="s">
        <v>17</v>
      </c>
      <c r="E16" s="75" t="s">
        <v>22</v>
      </c>
      <c r="G16" s="11"/>
    </row>
    <row r="17" spans="1:7" ht="13.95" customHeight="1" x14ac:dyDescent="0.3">
      <c r="A17" s="27" t="s">
        <v>23</v>
      </c>
      <c r="B17" s="28">
        <v>9854.25</v>
      </c>
      <c r="C17" s="82">
        <v>44148</v>
      </c>
      <c r="D17" s="83" t="s">
        <v>24</v>
      </c>
      <c r="E17" s="75" t="s">
        <v>25</v>
      </c>
      <c r="G17" s="11"/>
    </row>
    <row r="18" spans="1:7" ht="13.95" customHeight="1" x14ac:dyDescent="0.3">
      <c r="A18" s="27" t="s">
        <v>23</v>
      </c>
      <c r="B18" s="28">
        <v>37962.33</v>
      </c>
      <c r="C18" s="82">
        <v>44148</v>
      </c>
      <c r="D18" s="83" t="s">
        <v>24</v>
      </c>
      <c r="E18" s="75" t="s">
        <v>26</v>
      </c>
      <c r="G18" s="11"/>
    </row>
    <row r="19" spans="1:7" ht="13.95" customHeight="1" x14ac:dyDescent="0.3">
      <c r="A19" s="27" t="s">
        <v>27</v>
      </c>
      <c r="B19" s="28">
        <v>10992.85</v>
      </c>
      <c r="C19" s="82">
        <v>44148</v>
      </c>
      <c r="D19" s="83" t="s">
        <v>24</v>
      </c>
      <c r="E19" s="75" t="s">
        <v>28</v>
      </c>
      <c r="G19" s="11"/>
    </row>
    <row r="20" spans="1:7" ht="13.95" customHeight="1" x14ac:dyDescent="0.3">
      <c r="A20" s="27" t="s">
        <v>29</v>
      </c>
      <c r="B20" s="28">
        <v>4400</v>
      </c>
      <c r="C20" s="82">
        <v>44148</v>
      </c>
      <c r="D20" s="83" t="s">
        <v>24</v>
      </c>
      <c r="E20" s="75" t="s">
        <v>30</v>
      </c>
      <c r="G20" s="11"/>
    </row>
    <row r="21" spans="1:7" ht="13.95" customHeight="1" x14ac:dyDescent="0.3">
      <c r="A21" s="27" t="s">
        <v>31</v>
      </c>
      <c r="B21" s="28">
        <v>7700</v>
      </c>
      <c r="C21" s="82">
        <v>44148</v>
      </c>
      <c r="D21" s="83" t="s">
        <v>24</v>
      </c>
      <c r="E21" s="75" t="s">
        <v>32</v>
      </c>
      <c r="G21" s="11"/>
    </row>
    <row r="22" spans="1:7" ht="13.95" customHeight="1" x14ac:dyDescent="0.3">
      <c r="A22" s="27" t="s">
        <v>33</v>
      </c>
      <c r="B22" s="28">
        <v>2200</v>
      </c>
      <c r="C22" s="82">
        <v>44148</v>
      </c>
      <c r="D22" s="83" t="s">
        <v>24</v>
      </c>
      <c r="E22" s="75" t="s">
        <v>34</v>
      </c>
      <c r="G22" s="11"/>
    </row>
    <row r="23" spans="1:7" ht="13.95" customHeight="1" x14ac:dyDescent="0.3">
      <c r="A23" s="27" t="s">
        <v>35</v>
      </c>
      <c r="B23" s="28">
        <v>11809.35</v>
      </c>
      <c r="C23" s="82">
        <v>44154</v>
      </c>
      <c r="D23" s="83" t="s">
        <v>24</v>
      </c>
      <c r="E23" s="75" t="s">
        <v>36</v>
      </c>
      <c r="G23" s="11"/>
    </row>
    <row r="24" spans="1:7" ht="13.95" customHeight="1" x14ac:dyDescent="0.3">
      <c r="A24" s="27" t="s">
        <v>37</v>
      </c>
      <c r="B24" s="28">
        <v>2533.9499999999998</v>
      </c>
      <c r="C24" s="82">
        <v>44154</v>
      </c>
      <c r="D24" s="83" t="s">
        <v>24</v>
      </c>
      <c r="E24" s="75" t="s">
        <v>38</v>
      </c>
      <c r="G24" s="11"/>
    </row>
    <row r="25" spans="1:7" ht="13.95" customHeight="1" x14ac:dyDescent="0.3">
      <c r="A25" s="27" t="s">
        <v>37</v>
      </c>
      <c r="B25" s="28">
        <v>3754</v>
      </c>
      <c r="C25" s="82">
        <v>44154</v>
      </c>
      <c r="D25" s="83" t="s">
        <v>24</v>
      </c>
      <c r="E25" s="75" t="s">
        <v>39</v>
      </c>
      <c r="G25" s="11"/>
    </row>
    <row r="26" spans="1:7" ht="13.95" customHeight="1" x14ac:dyDescent="0.3">
      <c r="A26" s="27" t="s">
        <v>21</v>
      </c>
      <c r="B26" s="28">
        <v>20000</v>
      </c>
      <c r="C26" s="82">
        <v>44158</v>
      </c>
      <c r="D26" s="83" t="s">
        <v>17</v>
      </c>
      <c r="E26" s="75" t="s">
        <v>40</v>
      </c>
      <c r="G26" s="11"/>
    </row>
    <row r="27" spans="1:7" ht="13.95" customHeight="1" x14ac:dyDescent="0.3">
      <c r="A27" s="74"/>
      <c r="B27" s="57"/>
      <c r="C27" s="51"/>
      <c r="D27" s="108"/>
      <c r="E27" s="130"/>
      <c r="G27" s="11"/>
    </row>
    <row r="28" spans="1:7" ht="13.95" customHeight="1" x14ac:dyDescent="0.3">
      <c r="A28" s="22" t="s">
        <v>41</v>
      </c>
      <c r="B28" s="23">
        <f>SUM(B29:B33)</f>
        <v>56421.259999999995</v>
      </c>
      <c r="C28" s="24"/>
      <c r="D28" s="25"/>
      <c r="E28" s="26"/>
      <c r="G28" s="11"/>
    </row>
    <row r="29" spans="1:7" ht="13.95" customHeight="1" x14ac:dyDescent="0.3">
      <c r="A29" s="27" t="s">
        <v>42</v>
      </c>
      <c r="B29" s="28">
        <v>9523.7099999999991</v>
      </c>
      <c r="C29" s="19">
        <v>44154</v>
      </c>
      <c r="D29" s="20" t="s">
        <v>43</v>
      </c>
      <c r="E29" s="29" t="s">
        <v>42</v>
      </c>
      <c r="G29" s="11"/>
    </row>
    <row r="30" spans="1:7" ht="13.95" customHeight="1" x14ac:dyDescent="0.3">
      <c r="A30" s="27" t="s">
        <v>44</v>
      </c>
      <c r="B30" s="28">
        <v>42666.92</v>
      </c>
      <c r="C30" s="19">
        <v>44154</v>
      </c>
      <c r="D30" s="20" t="s">
        <v>43</v>
      </c>
      <c r="E30" s="29" t="s">
        <v>44</v>
      </c>
      <c r="G30" s="11"/>
    </row>
    <row r="31" spans="1:7" ht="13.95" customHeight="1" x14ac:dyDescent="0.3">
      <c r="A31" s="27" t="s">
        <v>45</v>
      </c>
      <c r="B31" s="28">
        <v>1139.97</v>
      </c>
      <c r="C31" s="19">
        <v>44154</v>
      </c>
      <c r="D31" s="20" t="s">
        <v>46</v>
      </c>
      <c r="E31" s="29" t="s">
        <v>45</v>
      </c>
      <c r="G31" s="11"/>
    </row>
    <row r="32" spans="1:7" ht="13.95" customHeight="1" x14ac:dyDescent="0.3">
      <c r="A32" s="27" t="s">
        <v>47</v>
      </c>
      <c r="B32" s="28">
        <v>3090.66</v>
      </c>
      <c r="C32" s="19">
        <v>44154</v>
      </c>
      <c r="D32" s="20" t="s">
        <v>46</v>
      </c>
      <c r="E32" s="29" t="s">
        <v>47</v>
      </c>
      <c r="G32" s="11"/>
    </row>
    <row r="33" spans="1:7" ht="13.95" customHeight="1" x14ac:dyDescent="0.3">
      <c r="A33" s="27"/>
      <c r="B33" s="28"/>
      <c r="C33" s="19"/>
      <c r="D33" s="20"/>
      <c r="E33" s="21"/>
      <c r="G33" s="11"/>
    </row>
    <row r="34" spans="1:7" ht="13.95" customHeight="1" x14ac:dyDescent="0.3">
      <c r="A34" s="131" t="s">
        <v>48</v>
      </c>
      <c r="B34" s="105">
        <f>SUM(B35,B51,B57)</f>
        <v>46932.609999999993</v>
      </c>
      <c r="C34" s="110"/>
      <c r="D34" s="109"/>
      <c r="E34" s="132"/>
      <c r="G34" s="11"/>
    </row>
    <row r="35" spans="1:7" ht="13.95" customHeight="1" x14ac:dyDescent="0.3">
      <c r="A35" s="34" t="s">
        <v>49</v>
      </c>
      <c r="B35" s="23">
        <f>SUM(B36:B50)</f>
        <v>34479.509999999995</v>
      </c>
      <c r="C35" s="35"/>
      <c r="D35" s="36"/>
      <c r="E35" s="37"/>
      <c r="G35" s="11"/>
    </row>
    <row r="36" spans="1:7" ht="13.95" customHeight="1" x14ac:dyDescent="0.3">
      <c r="A36" s="33" t="s">
        <v>50</v>
      </c>
      <c r="B36" s="28">
        <v>10610.73</v>
      </c>
      <c r="C36" s="30">
        <v>44140</v>
      </c>
      <c r="D36" s="111" t="s">
        <v>17</v>
      </c>
      <c r="E36" s="32" t="s">
        <v>51</v>
      </c>
      <c r="G36" s="11"/>
    </row>
    <row r="37" spans="1:7" ht="13.95" customHeight="1" x14ac:dyDescent="0.3">
      <c r="A37" s="33" t="s">
        <v>50</v>
      </c>
      <c r="B37" s="28">
        <v>366.15</v>
      </c>
      <c r="C37" s="30">
        <v>44140</v>
      </c>
      <c r="D37" s="31" t="s">
        <v>17</v>
      </c>
      <c r="E37" s="32" t="s">
        <v>52</v>
      </c>
      <c r="G37" s="11"/>
    </row>
    <row r="38" spans="1:7" ht="13.95" customHeight="1" x14ac:dyDescent="0.3">
      <c r="A38" s="33" t="s">
        <v>53</v>
      </c>
      <c r="B38" s="28">
        <v>3136.22</v>
      </c>
      <c r="C38" s="30">
        <v>44148</v>
      </c>
      <c r="D38" s="31" t="s">
        <v>17</v>
      </c>
      <c r="E38" s="32" t="s">
        <v>54</v>
      </c>
      <c r="G38" s="11"/>
    </row>
    <row r="39" spans="1:7" ht="13.95" customHeight="1" x14ac:dyDescent="0.3">
      <c r="A39" s="33" t="s">
        <v>55</v>
      </c>
      <c r="B39" s="28">
        <v>707</v>
      </c>
      <c r="C39" s="30">
        <v>44148</v>
      </c>
      <c r="D39" s="31" t="s">
        <v>17</v>
      </c>
      <c r="E39" s="32" t="s">
        <v>56</v>
      </c>
      <c r="G39" s="11"/>
    </row>
    <row r="40" spans="1:7" ht="13.95" customHeight="1" x14ac:dyDescent="0.3">
      <c r="A40" s="33" t="s">
        <v>57</v>
      </c>
      <c r="B40" s="28">
        <v>605.9</v>
      </c>
      <c r="C40" s="30">
        <v>44148</v>
      </c>
      <c r="D40" s="31" t="s">
        <v>17</v>
      </c>
      <c r="E40" s="32" t="s">
        <v>58</v>
      </c>
      <c r="G40" s="11"/>
    </row>
    <row r="41" spans="1:7" ht="13.95" customHeight="1" x14ac:dyDescent="0.3">
      <c r="A41" s="33" t="s">
        <v>59</v>
      </c>
      <c r="B41" s="28">
        <v>69.78</v>
      </c>
      <c r="C41" s="30">
        <v>44148</v>
      </c>
      <c r="D41" s="31" t="s">
        <v>24</v>
      </c>
      <c r="E41" s="32" t="s">
        <v>60</v>
      </c>
      <c r="G41" s="11"/>
    </row>
    <row r="42" spans="1:7" ht="13.95" customHeight="1" x14ac:dyDescent="0.3">
      <c r="A42" s="33" t="s">
        <v>61</v>
      </c>
      <c r="B42" s="28">
        <v>3496.56</v>
      </c>
      <c r="C42" s="30">
        <v>44151</v>
      </c>
      <c r="D42" s="31" t="s">
        <v>17</v>
      </c>
      <c r="E42" s="32" t="s">
        <v>62</v>
      </c>
      <c r="G42" s="11"/>
    </row>
    <row r="43" spans="1:7" ht="13.95" customHeight="1" x14ac:dyDescent="0.3">
      <c r="A43" s="27" t="s">
        <v>63</v>
      </c>
      <c r="B43" s="28">
        <v>885.51</v>
      </c>
      <c r="C43" s="30">
        <v>44151</v>
      </c>
      <c r="D43" s="31" t="s">
        <v>17</v>
      </c>
      <c r="E43" s="32" t="s">
        <v>64</v>
      </c>
      <c r="G43" s="11"/>
    </row>
    <row r="44" spans="1:7" ht="13.95" customHeight="1" x14ac:dyDescent="0.3">
      <c r="A44" s="27" t="s">
        <v>65</v>
      </c>
      <c r="B44" s="28">
        <v>868</v>
      </c>
      <c r="C44" s="30">
        <v>44152</v>
      </c>
      <c r="D44" s="31" t="s">
        <v>17</v>
      </c>
      <c r="E44" s="32" t="s">
        <v>66</v>
      </c>
      <c r="G44" s="11"/>
    </row>
    <row r="45" spans="1:7" ht="13.95" customHeight="1" x14ac:dyDescent="0.3">
      <c r="A45" s="27" t="s">
        <v>65</v>
      </c>
      <c r="B45" s="28">
        <v>1131.0999999999999</v>
      </c>
      <c r="C45" s="30">
        <v>44152</v>
      </c>
      <c r="D45" s="31" t="s">
        <v>17</v>
      </c>
      <c r="E45" s="32" t="s">
        <v>67</v>
      </c>
      <c r="G45" s="11"/>
    </row>
    <row r="46" spans="1:7" ht="13.95" customHeight="1" x14ac:dyDescent="0.3">
      <c r="A46" s="33" t="s">
        <v>50</v>
      </c>
      <c r="B46" s="28">
        <v>5948.29</v>
      </c>
      <c r="C46" s="30">
        <v>44152</v>
      </c>
      <c r="D46" s="31" t="s">
        <v>17</v>
      </c>
      <c r="E46" s="32" t="s">
        <v>68</v>
      </c>
      <c r="G46" s="11"/>
    </row>
    <row r="47" spans="1:7" ht="13.95" customHeight="1" x14ac:dyDescent="0.3">
      <c r="A47" s="33" t="s">
        <v>50</v>
      </c>
      <c r="B47" s="28">
        <v>4646.58</v>
      </c>
      <c r="C47" s="30">
        <v>44152</v>
      </c>
      <c r="D47" s="31" t="s">
        <v>17</v>
      </c>
      <c r="E47" s="32" t="s">
        <v>69</v>
      </c>
      <c r="G47" s="11"/>
    </row>
    <row r="48" spans="1:7" ht="13.95" customHeight="1" x14ac:dyDescent="0.3">
      <c r="A48" s="33" t="s">
        <v>50</v>
      </c>
      <c r="B48" s="28">
        <v>1219.77</v>
      </c>
      <c r="C48" s="30">
        <v>44154</v>
      </c>
      <c r="D48" s="31" t="s">
        <v>17</v>
      </c>
      <c r="E48" s="32" t="s">
        <v>70</v>
      </c>
      <c r="G48" s="11"/>
    </row>
    <row r="49" spans="1:7" ht="13.95" customHeight="1" x14ac:dyDescent="0.3">
      <c r="A49" s="33" t="s">
        <v>71</v>
      </c>
      <c r="B49" s="28">
        <v>787.92</v>
      </c>
      <c r="C49" s="30">
        <v>44162</v>
      </c>
      <c r="D49" s="31" t="s">
        <v>17</v>
      </c>
      <c r="E49" s="32" t="s">
        <v>72</v>
      </c>
      <c r="G49" s="11"/>
    </row>
    <row r="50" spans="1:7" ht="13.95" customHeight="1" x14ac:dyDescent="0.3">
      <c r="A50" s="49"/>
      <c r="B50" s="50"/>
      <c r="C50" s="51"/>
      <c r="D50" s="108"/>
      <c r="E50" s="130"/>
      <c r="G50" s="11"/>
    </row>
    <row r="51" spans="1:7" ht="13.95" customHeight="1" x14ac:dyDescent="0.3">
      <c r="A51" s="34" t="s">
        <v>73</v>
      </c>
      <c r="B51" s="23">
        <f>SUM(B52:B55)</f>
        <v>5379.1</v>
      </c>
      <c r="C51" s="35"/>
      <c r="D51" s="36"/>
      <c r="E51" s="37"/>
      <c r="G51" s="11"/>
    </row>
    <row r="52" spans="1:7" ht="13.95" customHeight="1" x14ac:dyDescent="0.3">
      <c r="A52" s="33" t="s">
        <v>74</v>
      </c>
      <c r="B52" s="28">
        <v>776</v>
      </c>
      <c r="C52" s="38">
        <v>44139</v>
      </c>
      <c r="D52" s="39" t="s">
        <v>24</v>
      </c>
      <c r="E52" s="40" t="s">
        <v>75</v>
      </c>
      <c r="G52" s="11"/>
    </row>
    <row r="53" spans="1:7" ht="13.95" customHeight="1" x14ac:dyDescent="0.3">
      <c r="A53" s="33" t="s">
        <v>76</v>
      </c>
      <c r="B53" s="28">
        <v>560</v>
      </c>
      <c r="C53" s="38">
        <v>44147</v>
      </c>
      <c r="D53" s="39" t="s">
        <v>24</v>
      </c>
      <c r="E53" s="40" t="s">
        <v>77</v>
      </c>
      <c r="G53" s="11"/>
    </row>
    <row r="54" spans="1:7" ht="13.95" customHeight="1" x14ac:dyDescent="0.3">
      <c r="A54" s="33" t="s">
        <v>74</v>
      </c>
      <c r="B54" s="28">
        <v>525</v>
      </c>
      <c r="C54" s="38">
        <v>44160</v>
      </c>
      <c r="D54" s="39" t="s">
        <v>24</v>
      </c>
      <c r="E54" s="40" t="s">
        <v>78</v>
      </c>
      <c r="G54" s="11"/>
    </row>
    <row r="55" spans="1:7" ht="13.95" customHeight="1" x14ac:dyDescent="0.3">
      <c r="A55" s="33" t="s">
        <v>79</v>
      </c>
      <c r="B55" s="28">
        <v>3518.1</v>
      </c>
      <c r="C55" s="38">
        <v>44165</v>
      </c>
      <c r="D55" s="39" t="s">
        <v>24</v>
      </c>
      <c r="E55" s="40" t="s">
        <v>80</v>
      </c>
      <c r="G55" s="11"/>
    </row>
    <row r="56" spans="1:7" ht="13.95" customHeight="1" x14ac:dyDescent="0.3">
      <c r="A56" s="33"/>
      <c r="B56" s="28"/>
      <c r="C56" s="38"/>
      <c r="D56" s="41"/>
      <c r="E56" s="40"/>
      <c r="G56" s="11"/>
    </row>
    <row r="57" spans="1:7" ht="13.95" customHeight="1" x14ac:dyDescent="0.3">
      <c r="A57" s="34" t="s">
        <v>81</v>
      </c>
      <c r="B57" s="23">
        <f>SUM(B58:B59)</f>
        <v>7074</v>
      </c>
      <c r="C57" s="35"/>
      <c r="D57" s="36"/>
      <c r="E57" s="37"/>
      <c r="G57" s="11"/>
    </row>
    <row r="58" spans="1:7" ht="13.95" customHeight="1" x14ac:dyDescent="0.3">
      <c r="A58" s="33" t="s">
        <v>82</v>
      </c>
      <c r="B58" s="28">
        <v>7074</v>
      </c>
      <c r="C58" s="38">
        <v>44155</v>
      </c>
      <c r="D58" s="39" t="s">
        <v>24</v>
      </c>
      <c r="E58" s="40" t="s">
        <v>83</v>
      </c>
      <c r="G58" s="11"/>
    </row>
    <row r="59" spans="1:7" ht="13.95" customHeight="1" x14ac:dyDescent="0.3">
      <c r="A59" s="42"/>
      <c r="B59" s="43"/>
      <c r="C59" s="30"/>
      <c r="D59" s="31"/>
      <c r="E59" s="32"/>
      <c r="G59" s="11"/>
    </row>
    <row r="60" spans="1:7" ht="13.95" customHeight="1" x14ac:dyDescent="0.3">
      <c r="A60" s="128" t="s">
        <v>84</v>
      </c>
      <c r="B60" s="105">
        <f>SUM(B61,B65,B75,B83,,B87,B90,B95,B100)</f>
        <v>37606.18</v>
      </c>
      <c r="C60" s="104"/>
      <c r="D60" s="106"/>
      <c r="E60" s="129"/>
      <c r="G60" s="11"/>
    </row>
    <row r="61" spans="1:7" ht="13.95" customHeight="1" x14ac:dyDescent="0.3">
      <c r="A61" s="34" t="s">
        <v>85</v>
      </c>
      <c r="B61" s="23">
        <f>SUM(B62:B64)</f>
        <v>1825.3600000000001</v>
      </c>
      <c r="C61" s="35"/>
      <c r="D61" s="36"/>
      <c r="E61" s="37"/>
      <c r="G61" s="11"/>
    </row>
    <row r="62" spans="1:7" ht="13.95" customHeight="1" x14ac:dyDescent="0.3">
      <c r="A62" s="44" t="s">
        <v>86</v>
      </c>
      <c r="B62" s="28">
        <v>1016.85</v>
      </c>
      <c r="C62" s="38">
        <v>44140</v>
      </c>
      <c r="D62" s="45" t="s">
        <v>24</v>
      </c>
      <c r="E62" s="46" t="s">
        <v>87</v>
      </c>
      <c r="G62" s="11"/>
    </row>
    <row r="63" spans="1:7" ht="13.95" customHeight="1" x14ac:dyDescent="0.3">
      <c r="A63" s="44" t="s">
        <v>86</v>
      </c>
      <c r="B63" s="28">
        <v>808.51</v>
      </c>
      <c r="C63" s="38"/>
      <c r="D63" s="45"/>
      <c r="E63" s="46"/>
      <c r="G63" s="11"/>
    </row>
    <row r="64" spans="1:7" ht="13.95" customHeight="1" x14ac:dyDescent="0.3">
      <c r="A64" s="44"/>
      <c r="B64" s="43"/>
      <c r="C64" s="30"/>
      <c r="D64" s="31"/>
      <c r="E64" s="32"/>
      <c r="G64" s="11"/>
    </row>
    <row r="65" spans="1:7" ht="13.95" customHeight="1" x14ac:dyDescent="0.3">
      <c r="A65" s="34" t="s">
        <v>88</v>
      </c>
      <c r="B65" s="23">
        <f>SUM(B66:B74)</f>
        <v>10459.02</v>
      </c>
      <c r="C65" s="35"/>
      <c r="D65" s="36"/>
      <c r="E65" s="37"/>
      <c r="G65" s="11"/>
    </row>
    <row r="66" spans="1:7" ht="13.95" customHeight="1" x14ac:dyDescent="0.3">
      <c r="A66" s="44" t="s">
        <v>86</v>
      </c>
      <c r="B66" s="28">
        <v>1720.71</v>
      </c>
      <c r="C66" s="38">
        <v>44140</v>
      </c>
      <c r="D66" s="45" t="s">
        <v>24</v>
      </c>
      <c r="E66" s="46" t="s">
        <v>89</v>
      </c>
      <c r="G66" s="11"/>
    </row>
    <row r="67" spans="1:7" ht="13.95" customHeight="1" x14ac:dyDescent="0.3">
      <c r="A67" s="44" t="s">
        <v>90</v>
      </c>
      <c r="B67" s="28">
        <v>822.4</v>
      </c>
      <c r="C67" s="38">
        <v>44151</v>
      </c>
      <c r="D67" s="45" t="s">
        <v>24</v>
      </c>
      <c r="E67" s="40" t="s">
        <v>91</v>
      </c>
      <c r="G67" s="11"/>
    </row>
    <row r="68" spans="1:7" ht="13.95" customHeight="1" x14ac:dyDescent="0.3">
      <c r="A68" s="44" t="s">
        <v>90</v>
      </c>
      <c r="B68" s="28">
        <v>835.96</v>
      </c>
      <c r="C68" s="38">
        <v>44152</v>
      </c>
      <c r="D68" s="45" t="s">
        <v>24</v>
      </c>
      <c r="E68" s="40" t="s">
        <v>92</v>
      </c>
      <c r="G68" s="11"/>
    </row>
    <row r="69" spans="1:7" ht="13.95" customHeight="1" x14ac:dyDescent="0.3">
      <c r="A69" s="44" t="s">
        <v>86</v>
      </c>
      <c r="B69" s="28">
        <v>1403.61</v>
      </c>
      <c r="C69" s="38">
        <v>44154</v>
      </c>
      <c r="D69" s="45" t="s">
        <v>24</v>
      </c>
      <c r="E69" s="40" t="s">
        <v>93</v>
      </c>
      <c r="G69" s="11"/>
    </row>
    <row r="70" spans="1:7" ht="13.95" customHeight="1" x14ac:dyDescent="0.3">
      <c r="A70" s="44" t="s">
        <v>94</v>
      </c>
      <c r="B70" s="28">
        <v>1787.25</v>
      </c>
      <c r="C70" s="38">
        <v>44155</v>
      </c>
      <c r="D70" s="45" t="s">
        <v>95</v>
      </c>
      <c r="E70" s="40" t="s">
        <v>96</v>
      </c>
      <c r="G70" s="11"/>
    </row>
    <row r="71" spans="1:7" ht="13.95" customHeight="1" x14ac:dyDescent="0.3">
      <c r="A71" s="33" t="s">
        <v>97</v>
      </c>
      <c r="B71" s="28">
        <v>2048.1</v>
      </c>
      <c r="C71" s="38">
        <v>44155</v>
      </c>
      <c r="D71" s="45" t="s">
        <v>95</v>
      </c>
      <c r="E71" s="46" t="s">
        <v>98</v>
      </c>
      <c r="G71" s="11"/>
    </row>
    <row r="72" spans="1:7" s="47" customFormat="1" ht="13.95" customHeight="1" x14ac:dyDescent="0.3">
      <c r="A72" s="44" t="s">
        <v>90</v>
      </c>
      <c r="B72" s="28">
        <v>893.73</v>
      </c>
      <c r="C72" s="38">
        <v>44155</v>
      </c>
      <c r="D72" s="45" t="s">
        <v>24</v>
      </c>
      <c r="E72" s="46" t="s">
        <v>99</v>
      </c>
      <c r="G72" s="48"/>
    </row>
    <row r="73" spans="1:7" s="47" customFormat="1" ht="13.95" customHeight="1" x14ac:dyDescent="0.3">
      <c r="A73" s="44" t="s">
        <v>90</v>
      </c>
      <c r="B73" s="28">
        <v>947.26</v>
      </c>
      <c r="C73" s="38">
        <v>44165</v>
      </c>
      <c r="D73" s="45" t="s">
        <v>24</v>
      </c>
      <c r="E73" s="46" t="s">
        <v>100</v>
      </c>
      <c r="G73" s="48"/>
    </row>
    <row r="74" spans="1:7" ht="13.95" customHeight="1" x14ac:dyDescent="0.3">
      <c r="A74" s="49"/>
      <c r="B74" s="50"/>
      <c r="C74" s="51"/>
      <c r="D74" s="52"/>
      <c r="E74" s="53"/>
      <c r="G74" s="11"/>
    </row>
    <row r="75" spans="1:7" ht="13.95" customHeight="1" x14ac:dyDescent="0.3">
      <c r="A75" s="34" t="s">
        <v>101</v>
      </c>
      <c r="B75" s="23">
        <f>SUM(B76:B82)</f>
        <v>1852.28</v>
      </c>
      <c r="C75" s="35"/>
      <c r="D75" s="36"/>
      <c r="E75" s="37"/>
      <c r="G75" s="11"/>
    </row>
    <row r="76" spans="1:7" ht="13.95" customHeight="1" x14ac:dyDescent="0.3">
      <c r="A76" s="27" t="s">
        <v>102</v>
      </c>
      <c r="B76" s="28">
        <v>32</v>
      </c>
      <c r="C76" s="38">
        <v>44147</v>
      </c>
      <c r="D76" s="39" t="s">
        <v>24</v>
      </c>
      <c r="E76" s="40" t="s">
        <v>103</v>
      </c>
      <c r="G76" s="11"/>
    </row>
    <row r="77" spans="1:7" ht="13.95" customHeight="1" x14ac:dyDescent="0.3">
      <c r="A77" s="44" t="s">
        <v>86</v>
      </c>
      <c r="B77" s="28">
        <v>285.14</v>
      </c>
      <c r="C77" s="38">
        <v>44154</v>
      </c>
      <c r="D77" s="39" t="s">
        <v>24</v>
      </c>
      <c r="E77" s="40" t="s">
        <v>104</v>
      </c>
      <c r="G77" s="11"/>
    </row>
    <row r="78" spans="1:7" ht="13.95" customHeight="1" x14ac:dyDescent="0.3">
      <c r="A78" s="44" t="s">
        <v>105</v>
      </c>
      <c r="B78" s="28">
        <v>972.5</v>
      </c>
      <c r="C78" s="38">
        <v>44155</v>
      </c>
      <c r="D78" s="39" t="s">
        <v>24</v>
      </c>
      <c r="E78" s="40" t="s">
        <v>106</v>
      </c>
      <c r="G78" s="11"/>
    </row>
    <row r="79" spans="1:7" ht="13.95" customHeight="1" x14ac:dyDescent="0.3">
      <c r="A79" s="44" t="s">
        <v>105</v>
      </c>
      <c r="B79" s="28">
        <v>229.4</v>
      </c>
      <c r="C79" s="38">
        <v>44155</v>
      </c>
      <c r="D79" s="39" t="s">
        <v>24</v>
      </c>
      <c r="E79" s="40" t="s">
        <v>107</v>
      </c>
      <c r="G79" s="11"/>
    </row>
    <row r="80" spans="1:7" ht="13.95" customHeight="1" x14ac:dyDescent="0.3">
      <c r="A80" s="44" t="s">
        <v>108</v>
      </c>
      <c r="B80" s="28">
        <v>114</v>
      </c>
      <c r="C80" s="38">
        <v>44155</v>
      </c>
      <c r="D80" s="39" t="s">
        <v>24</v>
      </c>
      <c r="E80" s="40" t="s">
        <v>109</v>
      </c>
      <c r="G80" s="11"/>
    </row>
    <row r="81" spans="1:7" ht="13.95" customHeight="1" x14ac:dyDescent="0.3">
      <c r="A81" s="44" t="s">
        <v>110</v>
      </c>
      <c r="B81" s="28">
        <v>219.24</v>
      </c>
      <c r="C81" s="38">
        <v>44162</v>
      </c>
      <c r="D81" s="39" t="s">
        <v>17</v>
      </c>
      <c r="E81" s="40" t="s">
        <v>111</v>
      </c>
      <c r="G81" s="11"/>
    </row>
    <row r="82" spans="1:7" ht="13.95" customHeight="1" x14ac:dyDescent="0.3">
      <c r="A82" s="42"/>
      <c r="B82" s="54"/>
      <c r="C82" s="19"/>
      <c r="D82" s="20"/>
      <c r="E82" s="21"/>
      <c r="G82" s="11"/>
    </row>
    <row r="83" spans="1:7" ht="13.95" customHeight="1" x14ac:dyDescent="0.3">
      <c r="A83" s="34" t="s">
        <v>112</v>
      </c>
      <c r="B83" s="23">
        <f>SUM(B84:B86)</f>
        <v>0</v>
      </c>
      <c r="C83" s="35"/>
      <c r="D83" s="36"/>
      <c r="E83" s="37"/>
      <c r="G83" s="11"/>
    </row>
    <row r="84" spans="1:7" ht="13.95" customHeight="1" x14ac:dyDescent="0.3">
      <c r="A84" s="33"/>
      <c r="B84" s="55"/>
      <c r="C84" s="19"/>
      <c r="D84" s="20"/>
      <c r="E84" s="21"/>
      <c r="G84" s="11"/>
    </row>
    <row r="85" spans="1:7" ht="13.95" customHeight="1" x14ac:dyDescent="0.3">
      <c r="A85" s="33"/>
      <c r="B85" s="55"/>
      <c r="C85" s="19"/>
      <c r="D85" s="20"/>
      <c r="E85" s="21"/>
      <c r="G85" s="11"/>
    </row>
    <row r="86" spans="1:7" ht="13.95" customHeight="1" x14ac:dyDescent="0.3">
      <c r="A86" s="42"/>
      <c r="B86" s="54"/>
      <c r="C86" s="19"/>
      <c r="D86" s="20"/>
      <c r="E86" s="21"/>
      <c r="G86" s="11"/>
    </row>
    <row r="87" spans="1:7" ht="13.95" customHeight="1" x14ac:dyDescent="0.3">
      <c r="A87" s="34" t="s">
        <v>113</v>
      </c>
      <c r="B87" s="23">
        <f>SUM(B88:B89)</f>
        <v>0</v>
      </c>
      <c r="C87" s="35"/>
      <c r="D87" s="36"/>
      <c r="E87" s="37"/>
      <c r="G87" s="11"/>
    </row>
    <row r="88" spans="1:7" ht="13.95" customHeight="1" x14ac:dyDescent="0.3">
      <c r="A88" s="33"/>
      <c r="B88" s="55"/>
      <c r="C88" s="19"/>
      <c r="D88" s="20"/>
      <c r="E88" s="21"/>
      <c r="G88" s="11"/>
    </row>
    <row r="89" spans="1:7" ht="13.95" customHeight="1" x14ac:dyDescent="0.3">
      <c r="A89" s="56"/>
      <c r="B89" s="57"/>
      <c r="C89" s="58"/>
      <c r="D89" s="59"/>
      <c r="E89" s="60"/>
      <c r="G89" s="11"/>
    </row>
    <row r="90" spans="1:7" ht="13.95" customHeight="1" x14ac:dyDescent="0.3">
      <c r="A90" s="34" t="s">
        <v>114</v>
      </c>
      <c r="B90" s="23">
        <f>SUM(B91:B94)</f>
        <v>22644.52</v>
      </c>
      <c r="C90" s="35"/>
      <c r="D90" s="36"/>
      <c r="E90" s="37"/>
      <c r="G90" s="11"/>
    </row>
    <row r="91" spans="1:7" ht="13.95" customHeight="1" x14ac:dyDescent="0.3">
      <c r="A91" s="42" t="s">
        <v>115</v>
      </c>
      <c r="B91" s="55">
        <v>7451.59</v>
      </c>
      <c r="C91" s="38">
        <v>44155</v>
      </c>
      <c r="D91" s="39" t="s">
        <v>24</v>
      </c>
      <c r="E91" s="61" t="s">
        <v>116</v>
      </c>
      <c r="G91" s="11"/>
    </row>
    <row r="92" spans="1:7" ht="13.95" customHeight="1" x14ac:dyDescent="0.3">
      <c r="A92" s="42" t="s">
        <v>115</v>
      </c>
      <c r="B92" s="55">
        <v>8339.64</v>
      </c>
      <c r="C92" s="38">
        <v>44155</v>
      </c>
      <c r="D92" s="39" t="s">
        <v>24</v>
      </c>
      <c r="E92" s="40" t="s">
        <v>117</v>
      </c>
      <c r="G92" s="11"/>
    </row>
    <row r="93" spans="1:7" ht="13.95" customHeight="1" x14ac:dyDescent="0.3">
      <c r="A93" s="42" t="s">
        <v>118</v>
      </c>
      <c r="B93" s="55">
        <v>6853.29</v>
      </c>
      <c r="C93" s="38">
        <v>44155</v>
      </c>
      <c r="D93" s="39" t="s">
        <v>24</v>
      </c>
      <c r="E93" s="40" t="s">
        <v>119</v>
      </c>
      <c r="G93" s="11"/>
    </row>
    <row r="94" spans="1:7" ht="13.95" customHeight="1" x14ac:dyDescent="0.3">
      <c r="A94" s="42"/>
      <c r="B94" s="54"/>
      <c r="C94" s="30"/>
      <c r="D94" s="31"/>
      <c r="E94" s="32"/>
      <c r="G94" s="11"/>
    </row>
    <row r="95" spans="1:7" ht="13.95" customHeight="1" x14ac:dyDescent="0.3">
      <c r="A95" s="34" t="s">
        <v>120</v>
      </c>
      <c r="B95" s="23">
        <f>SUM(B96:B99)</f>
        <v>825</v>
      </c>
      <c r="C95" s="35"/>
      <c r="D95" s="36"/>
      <c r="E95" s="37"/>
      <c r="G95" s="11"/>
    </row>
    <row r="96" spans="1:7" ht="13.95" customHeight="1" x14ac:dyDescent="0.3">
      <c r="A96" s="27" t="s">
        <v>121</v>
      </c>
      <c r="B96" s="28">
        <v>275</v>
      </c>
      <c r="C96" s="30">
        <v>44155</v>
      </c>
      <c r="D96" s="31" t="s">
        <v>24</v>
      </c>
      <c r="E96" s="32" t="s">
        <v>122</v>
      </c>
      <c r="G96" s="11"/>
    </row>
    <row r="97" spans="1:7" ht="13.95" customHeight="1" x14ac:dyDescent="0.3">
      <c r="A97" s="27" t="s">
        <v>121</v>
      </c>
      <c r="B97" s="28">
        <v>275</v>
      </c>
      <c r="C97" s="30">
        <v>44155</v>
      </c>
      <c r="D97" s="31" t="s">
        <v>24</v>
      </c>
      <c r="E97" s="32" t="s">
        <v>123</v>
      </c>
      <c r="G97" s="11"/>
    </row>
    <row r="98" spans="1:7" ht="13.95" customHeight="1" x14ac:dyDescent="0.3">
      <c r="A98" s="27" t="s">
        <v>121</v>
      </c>
      <c r="B98" s="28">
        <v>275</v>
      </c>
      <c r="C98" s="30">
        <v>44155</v>
      </c>
      <c r="D98" s="31" t="s">
        <v>24</v>
      </c>
      <c r="E98" s="32" t="s">
        <v>124</v>
      </c>
      <c r="G98" s="11"/>
    </row>
    <row r="99" spans="1:7" ht="13.95" customHeight="1" x14ac:dyDescent="0.3">
      <c r="A99" s="44"/>
      <c r="B99" s="43"/>
      <c r="C99" s="30"/>
      <c r="D99" s="31"/>
      <c r="E99" s="32"/>
      <c r="G99" s="11"/>
    </row>
    <row r="100" spans="1:7" ht="13.95" customHeight="1" x14ac:dyDescent="0.3">
      <c r="A100" s="34" t="s">
        <v>125</v>
      </c>
      <c r="B100" s="23">
        <f>SUM(B101:B103)</f>
        <v>0</v>
      </c>
      <c r="C100" s="35"/>
      <c r="D100" s="36"/>
      <c r="E100" s="37"/>
      <c r="G100" s="11"/>
    </row>
    <row r="101" spans="1:7" ht="13.95" customHeight="1" x14ac:dyDescent="0.3">
      <c r="A101" s="62"/>
      <c r="B101" s="28"/>
      <c r="C101" s="30"/>
      <c r="D101" s="31"/>
      <c r="E101" s="32"/>
      <c r="G101" s="11"/>
    </row>
    <row r="102" spans="1:7" ht="13.95" customHeight="1" x14ac:dyDescent="0.3">
      <c r="A102" s="44"/>
      <c r="B102" s="28"/>
      <c r="C102" s="30"/>
      <c r="D102" s="31"/>
      <c r="E102" s="32"/>
      <c r="G102" s="11"/>
    </row>
    <row r="103" spans="1:7" ht="13.95" customHeight="1" x14ac:dyDescent="0.3">
      <c r="A103" s="33"/>
      <c r="B103" s="28"/>
      <c r="C103" s="38"/>
      <c r="D103" s="39"/>
      <c r="E103" s="46"/>
      <c r="G103" s="11"/>
    </row>
    <row r="104" spans="1:7" ht="13.95" customHeight="1" x14ac:dyDescent="0.3">
      <c r="A104" s="128" t="s">
        <v>126</v>
      </c>
      <c r="B104" s="105">
        <f>SUM(B105,B108)</f>
        <v>1965</v>
      </c>
      <c r="C104" s="104"/>
      <c r="D104" s="106"/>
      <c r="E104" s="129"/>
      <c r="G104" s="11"/>
    </row>
    <row r="105" spans="1:7" ht="13.95" customHeight="1" x14ac:dyDescent="0.3">
      <c r="A105" s="34" t="s">
        <v>127</v>
      </c>
      <c r="B105" s="23">
        <f>SUM(B106:B107)</f>
        <v>0</v>
      </c>
      <c r="C105" s="35"/>
      <c r="D105" s="36"/>
      <c r="E105" s="37"/>
      <c r="G105" s="11"/>
    </row>
    <row r="106" spans="1:7" ht="13.95" customHeight="1" x14ac:dyDescent="0.3">
      <c r="A106" s="62"/>
      <c r="B106" s="28"/>
      <c r="C106" s="38"/>
      <c r="D106" s="39"/>
      <c r="E106" s="40"/>
      <c r="G106" s="11"/>
    </row>
    <row r="107" spans="1:7" ht="13.95" customHeight="1" x14ac:dyDescent="0.3">
      <c r="A107" s="27"/>
      <c r="B107" s="28"/>
      <c r="C107" s="38"/>
      <c r="D107" s="39"/>
      <c r="E107" s="40"/>
      <c r="G107" s="11"/>
    </row>
    <row r="108" spans="1:7" ht="13.95" customHeight="1" x14ac:dyDescent="0.3">
      <c r="A108" s="34" t="s">
        <v>128</v>
      </c>
      <c r="B108" s="23">
        <f>SUM(B109:B112)</f>
        <v>1965</v>
      </c>
      <c r="C108" s="35"/>
      <c r="D108" s="36"/>
      <c r="E108" s="37"/>
      <c r="G108" s="11"/>
    </row>
    <row r="109" spans="1:7" ht="13.95" customHeight="1" x14ac:dyDescent="0.3">
      <c r="A109" s="27" t="s">
        <v>129</v>
      </c>
      <c r="B109" s="28">
        <v>925</v>
      </c>
      <c r="C109" s="38">
        <v>44148</v>
      </c>
      <c r="D109" s="39" t="s">
        <v>24</v>
      </c>
      <c r="E109" s="40" t="s">
        <v>130</v>
      </c>
      <c r="G109" s="11"/>
    </row>
    <row r="110" spans="1:7" ht="13.95" customHeight="1" x14ac:dyDescent="0.3">
      <c r="A110" s="27" t="s">
        <v>129</v>
      </c>
      <c r="B110" s="28">
        <v>500</v>
      </c>
      <c r="C110" s="38">
        <v>44155</v>
      </c>
      <c r="D110" s="39" t="s">
        <v>24</v>
      </c>
      <c r="E110" s="40" t="s">
        <v>32</v>
      </c>
      <c r="G110" s="11"/>
    </row>
    <row r="111" spans="1:7" ht="13.95" customHeight="1" x14ac:dyDescent="0.3">
      <c r="A111" s="27" t="s">
        <v>131</v>
      </c>
      <c r="B111" s="28">
        <v>540</v>
      </c>
      <c r="C111" s="38">
        <v>44155</v>
      </c>
      <c r="D111" s="39" t="s">
        <v>24</v>
      </c>
      <c r="E111" s="40" t="s">
        <v>132</v>
      </c>
      <c r="G111" s="11"/>
    </row>
    <row r="112" spans="1:7" ht="13.95" customHeight="1" x14ac:dyDescent="0.3">
      <c r="A112" s="33"/>
      <c r="B112" s="28"/>
      <c r="C112" s="38"/>
      <c r="D112" s="39"/>
      <c r="E112" s="40"/>
      <c r="G112" s="11"/>
    </row>
    <row r="113" spans="1:7" ht="13.95" customHeight="1" x14ac:dyDescent="0.3">
      <c r="A113" s="128" t="s">
        <v>133</v>
      </c>
      <c r="B113" s="105">
        <f>SUM(B114,B116,B119,B123)</f>
        <v>8600.7000000000007</v>
      </c>
      <c r="C113" s="104"/>
      <c r="D113" s="106"/>
      <c r="E113" s="129"/>
      <c r="G113" s="11"/>
    </row>
    <row r="114" spans="1:7" ht="13.95" customHeight="1" x14ac:dyDescent="0.3">
      <c r="A114" s="34" t="s">
        <v>134</v>
      </c>
      <c r="B114" s="23">
        <f>SUM(B115)</f>
        <v>0</v>
      </c>
      <c r="C114" s="35"/>
      <c r="D114" s="36"/>
      <c r="E114" s="37"/>
      <c r="G114" s="11"/>
    </row>
    <row r="115" spans="1:7" ht="13.95" customHeight="1" x14ac:dyDescent="0.3">
      <c r="A115" s="33"/>
      <c r="B115" s="63"/>
      <c r="C115" s="38"/>
      <c r="D115" s="39"/>
      <c r="E115" s="46"/>
      <c r="G115" s="11"/>
    </row>
    <row r="116" spans="1:7" ht="13.95" customHeight="1" x14ac:dyDescent="0.3">
      <c r="A116" s="34" t="s">
        <v>135</v>
      </c>
      <c r="B116" s="23">
        <f>SUM(B117:B118)</f>
        <v>0</v>
      </c>
      <c r="C116" s="35"/>
      <c r="D116" s="36"/>
      <c r="E116" s="37"/>
      <c r="G116" s="11"/>
    </row>
    <row r="117" spans="1:7" ht="13.95" customHeight="1" x14ac:dyDescent="0.3">
      <c r="A117" s="64"/>
      <c r="B117" s="65"/>
      <c r="C117" s="66"/>
      <c r="D117" s="67"/>
      <c r="E117" s="68"/>
      <c r="G117" s="11"/>
    </row>
    <row r="118" spans="1:7" ht="13.95" customHeight="1" x14ac:dyDescent="0.3">
      <c r="A118" s="33"/>
      <c r="B118" s="28"/>
      <c r="C118" s="38"/>
      <c r="D118" s="39"/>
      <c r="E118" s="40"/>
      <c r="G118" s="11"/>
    </row>
    <row r="119" spans="1:7" ht="13.95" customHeight="1" x14ac:dyDescent="0.3">
      <c r="A119" s="34" t="s">
        <v>136</v>
      </c>
      <c r="B119" s="23">
        <f>SUM(B120:B122)</f>
        <v>7607.55</v>
      </c>
      <c r="C119" s="35"/>
      <c r="D119" s="36"/>
      <c r="E119" s="37"/>
      <c r="G119" s="11"/>
    </row>
    <row r="120" spans="1:7" ht="13.95" customHeight="1" x14ac:dyDescent="0.3">
      <c r="A120" s="62" t="s">
        <v>137</v>
      </c>
      <c r="B120" s="69">
        <v>1855.5</v>
      </c>
      <c r="C120" s="38">
        <v>44155</v>
      </c>
      <c r="D120" s="39" t="s">
        <v>46</v>
      </c>
      <c r="E120" s="70"/>
      <c r="G120" s="11"/>
    </row>
    <row r="121" spans="1:7" ht="13.95" customHeight="1" x14ac:dyDescent="0.3">
      <c r="A121" s="62" t="s">
        <v>138</v>
      </c>
      <c r="B121" s="69">
        <v>5752.05</v>
      </c>
      <c r="C121" s="38">
        <v>44155</v>
      </c>
      <c r="D121" s="39" t="s">
        <v>46</v>
      </c>
      <c r="E121" s="70"/>
      <c r="G121" s="11"/>
    </row>
    <row r="122" spans="1:7" ht="13.95" customHeight="1" x14ac:dyDescent="0.3">
      <c r="A122" s="62"/>
      <c r="B122" s="71"/>
      <c r="C122" s="38"/>
      <c r="D122" s="39"/>
      <c r="E122" s="40"/>
      <c r="G122" s="11"/>
    </row>
    <row r="123" spans="1:7" ht="13.95" customHeight="1" x14ac:dyDescent="0.3">
      <c r="A123" s="34" t="s">
        <v>139</v>
      </c>
      <c r="B123" s="23">
        <f>SUM(B124:B126)</f>
        <v>993.15</v>
      </c>
      <c r="C123" s="35"/>
      <c r="D123" s="36"/>
      <c r="E123" s="37"/>
      <c r="G123" s="11"/>
    </row>
    <row r="124" spans="1:7" ht="13.95" customHeight="1" x14ac:dyDescent="0.3">
      <c r="A124" s="44" t="s">
        <v>140</v>
      </c>
      <c r="B124" s="55">
        <v>909.15</v>
      </c>
      <c r="C124" s="51"/>
      <c r="D124" s="31"/>
      <c r="E124" s="130"/>
      <c r="G124" s="11"/>
    </row>
    <row r="125" spans="1:7" ht="13.95" customHeight="1" x14ac:dyDescent="0.3">
      <c r="A125" s="44" t="s">
        <v>141</v>
      </c>
      <c r="B125" s="55">
        <v>84</v>
      </c>
      <c r="C125" s="30">
        <v>44140</v>
      </c>
      <c r="D125" s="31" t="s">
        <v>142</v>
      </c>
      <c r="E125" s="32"/>
      <c r="G125" s="11"/>
    </row>
    <row r="126" spans="1:7" ht="13.95" customHeight="1" x14ac:dyDescent="0.3">
      <c r="A126" s="33"/>
      <c r="B126" s="55"/>
      <c r="C126" s="30"/>
      <c r="D126" s="31"/>
      <c r="E126" s="130"/>
      <c r="G126" s="11"/>
    </row>
    <row r="127" spans="1:7" ht="13.95" customHeight="1" x14ac:dyDescent="0.3">
      <c r="A127" s="128" t="s">
        <v>143</v>
      </c>
      <c r="B127" s="105">
        <f>SUM(B128:B129)</f>
        <v>0</v>
      </c>
      <c r="C127" s="104"/>
      <c r="D127" s="106"/>
      <c r="E127" s="129"/>
      <c r="G127" s="5"/>
    </row>
    <row r="128" spans="1:7" s="72" customFormat="1" ht="13.95" customHeight="1" x14ac:dyDescent="0.3">
      <c r="A128" s="44" t="s">
        <v>144</v>
      </c>
      <c r="B128" s="28"/>
      <c r="C128" s="30"/>
      <c r="D128" s="112"/>
      <c r="E128" s="32"/>
      <c r="G128" s="73"/>
    </row>
    <row r="129" spans="1:7" ht="13.95" customHeight="1" x14ac:dyDescent="0.3">
      <c r="A129" s="44"/>
      <c r="B129" s="43"/>
      <c r="C129" s="30"/>
      <c r="D129" s="112"/>
      <c r="E129" s="32"/>
      <c r="G129" s="5"/>
    </row>
    <row r="130" spans="1:7" ht="13.95" customHeight="1" x14ac:dyDescent="0.3">
      <c r="A130" s="128" t="s">
        <v>145</v>
      </c>
      <c r="B130" s="105">
        <f>SUM(B131:B131)</f>
        <v>0</v>
      </c>
      <c r="C130" s="104"/>
      <c r="D130" s="106"/>
      <c r="E130" s="129"/>
      <c r="G130" s="5"/>
    </row>
    <row r="131" spans="1:7" ht="13.95" customHeight="1" x14ac:dyDescent="0.3">
      <c r="A131" s="33"/>
      <c r="B131" s="28"/>
      <c r="C131" s="38"/>
      <c r="D131" s="39"/>
      <c r="E131" s="40"/>
      <c r="G131" s="5"/>
    </row>
    <row r="132" spans="1:7" ht="13.95" customHeight="1" x14ac:dyDescent="0.3">
      <c r="A132" s="33"/>
      <c r="B132" s="28"/>
      <c r="C132" s="38"/>
      <c r="D132" s="39"/>
      <c r="E132" s="40"/>
      <c r="G132" s="5"/>
    </row>
    <row r="133" spans="1:7" ht="13.95" customHeight="1" x14ac:dyDescent="0.3">
      <c r="A133" s="128" t="s">
        <v>146</v>
      </c>
      <c r="B133" s="105">
        <f>SUM(B134:B134)</f>
        <v>0</v>
      </c>
      <c r="C133" s="104"/>
      <c r="D133" s="106"/>
      <c r="E133" s="129"/>
      <c r="G133" s="5"/>
    </row>
    <row r="134" spans="1:7" ht="13.95" customHeight="1" x14ac:dyDescent="0.3">
      <c r="A134" s="62"/>
      <c r="B134" s="113"/>
      <c r="C134" s="38"/>
      <c r="D134" s="39"/>
      <c r="E134" s="40"/>
      <c r="G134" s="5"/>
    </row>
    <row r="135" spans="1:7" ht="13.95" customHeight="1" x14ac:dyDescent="0.3">
      <c r="A135" s="44"/>
      <c r="B135" s="43"/>
      <c r="C135" s="30"/>
      <c r="D135" s="112"/>
      <c r="E135" s="32"/>
      <c r="G135" s="5"/>
    </row>
    <row r="136" spans="1:7" ht="13.95" customHeight="1" x14ac:dyDescent="0.3">
      <c r="A136" s="128" t="s">
        <v>147</v>
      </c>
      <c r="B136" s="105">
        <f>SUM(B137:B141)</f>
        <v>92800</v>
      </c>
      <c r="C136" s="104"/>
      <c r="D136" s="106"/>
      <c r="E136" s="129"/>
      <c r="G136" s="5"/>
    </row>
    <row r="137" spans="1:7" ht="13.95" customHeight="1" x14ac:dyDescent="0.3">
      <c r="A137" s="44" t="s">
        <v>148</v>
      </c>
      <c r="B137" s="69">
        <v>5800</v>
      </c>
      <c r="C137" s="38">
        <v>44146</v>
      </c>
      <c r="D137" s="41" t="s">
        <v>24</v>
      </c>
      <c r="E137" s="40" t="s">
        <v>149</v>
      </c>
      <c r="G137" s="5"/>
    </row>
    <row r="138" spans="1:7" ht="13.95" customHeight="1" x14ac:dyDescent="0.3">
      <c r="A138" s="27" t="s">
        <v>150</v>
      </c>
      <c r="B138" s="69">
        <v>27900</v>
      </c>
      <c r="C138" s="38">
        <v>44147</v>
      </c>
      <c r="D138" s="41" t="s">
        <v>24</v>
      </c>
      <c r="E138" s="40" t="s">
        <v>151</v>
      </c>
      <c r="G138" s="5"/>
    </row>
    <row r="139" spans="1:7" ht="13.95" customHeight="1" x14ac:dyDescent="0.3">
      <c r="A139" s="44" t="s">
        <v>152</v>
      </c>
      <c r="B139" s="69">
        <v>49600</v>
      </c>
      <c r="C139" s="38">
        <v>44154</v>
      </c>
      <c r="D139" s="41" t="s">
        <v>24</v>
      </c>
      <c r="E139" s="40" t="s">
        <v>153</v>
      </c>
      <c r="G139" s="5"/>
    </row>
    <row r="140" spans="1:7" ht="13.95" customHeight="1" x14ac:dyDescent="0.3">
      <c r="A140" s="27" t="s">
        <v>154</v>
      </c>
      <c r="B140" s="69">
        <v>9500</v>
      </c>
      <c r="C140" s="38">
        <v>44158</v>
      </c>
      <c r="D140" s="41" t="s">
        <v>24</v>
      </c>
      <c r="E140" s="40" t="s">
        <v>153</v>
      </c>
      <c r="G140" s="5"/>
    </row>
    <row r="141" spans="1:7" ht="13.95" customHeight="1" x14ac:dyDescent="0.3">
      <c r="A141" s="27"/>
      <c r="B141" s="43"/>
      <c r="C141" s="30"/>
      <c r="D141" s="112"/>
      <c r="E141" s="32"/>
      <c r="G141" s="5"/>
    </row>
    <row r="142" spans="1:7" ht="13.95" customHeight="1" x14ac:dyDescent="0.3">
      <c r="A142" s="128" t="s">
        <v>155</v>
      </c>
      <c r="B142" s="105">
        <f>SUM(B143:B145)</f>
        <v>202.48</v>
      </c>
      <c r="C142" s="104"/>
      <c r="D142" s="106"/>
      <c r="E142" s="129"/>
      <c r="G142" s="5"/>
    </row>
    <row r="143" spans="1:7" ht="13.95" customHeight="1" x14ac:dyDescent="0.3">
      <c r="A143" s="44" t="s">
        <v>156</v>
      </c>
      <c r="B143" s="114">
        <v>202.48</v>
      </c>
      <c r="C143" s="38">
        <v>44154</v>
      </c>
      <c r="D143" s="39" t="s">
        <v>157</v>
      </c>
      <c r="E143" s="40" t="s">
        <v>158</v>
      </c>
      <c r="G143" s="5"/>
    </row>
    <row r="144" spans="1:7" ht="13.95" customHeight="1" x14ac:dyDescent="0.3">
      <c r="A144" s="44"/>
      <c r="B144" s="114"/>
      <c r="C144" s="38"/>
      <c r="D144" s="39"/>
      <c r="E144" s="40"/>
      <c r="G144" s="5"/>
    </row>
    <row r="145" spans="1:7" ht="13.95" customHeight="1" x14ac:dyDescent="0.3">
      <c r="A145" s="44"/>
      <c r="B145" s="115"/>
      <c r="C145" s="30"/>
      <c r="D145" s="31"/>
      <c r="E145" s="32"/>
      <c r="G145" s="5"/>
    </row>
    <row r="146" spans="1:7" ht="13.95" customHeight="1" x14ac:dyDescent="0.3">
      <c r="A146" s="131" t="s">
        <v>159</v>
      </c>
      <c r="B146" s="105">
        <f>SUM(B7,B34,B60,B104,B113,B127,B130,B133,B136,B142)</f>
        <v>508281.88</v>
      </c>
      <c r="C146" s="110"/>
      <c r="D146" s="109"/>
      <c r="E146" s="132"/>
      <c r="G146" s="5"/>
    </row>
    <row r="147" spans="1:7" ht="13.95" customHeight="1" x14ac:dyDescent="0.3">
      <c r="A147" s="133"/>
      <c r="B147" s="117"/>
      <c r="C147" s="118"/>
      <c r="D147" s="116"/>
      <c r="E147" s="134"/>
      <c r="G147" s="5"/>
    </row>
    <row r="148" spans="1:7" ht="13.95" customHeight="1" x14ac:dyDescent="0.3">
      <c r="A148" s="131" t="s">
        <v>160</v>
      </c>
      <c r="B148" s="105">
        <f>SUM(B149:B153)</f>
        <v>501738.33</v>
      </c>
      <c r="C148" s="110"/>
      <c r="D148" s="109"/>
      <c r="E148" s="132"/>
      <c r="G148" s="5"/>
    </row>
    <row r="149" spans="1:7" ht="13.95" customHeight="1" x14ac:dyDescent="0.3">
      <c r="A149" s="74" t="s">
        <v>161</v>
      </c>
      <c r="B149" s="28">
        <v>259660.88</v>
      </c>
      <c r="C149" s="82">
        <v>44145</v>
      </c>
      <c r="D149" s="83" t="s">
        <v>24</v>
      </c>
      <c r="E149" s="75" t="s">
        <v>162</v>
      </c>
      <c r="G149" s="5"/>
    </row>
    <row r="150" spans="1:7" ht="13.95" customHeight="1" x14ac:dyDescent="0.3">
      <c r="A150" s="74" t="s">
        <v>163</v>
      </c>
      <c r="B150" s="28">
        <v>80077.45</v>
      </c>
      <c r="C150" s="82">
        <v>44145</v>
      </c>
      <c r="D150" s="83" t="s">
        <v>24</v>
      </c>
      <c r="E150" s="75" t="s">
        <v>162</v>
      </c>
      <c r="G150" s="5"/>
    </row>
    <row r="151" spans="1:7" ht="13.95" customHeight="1" x14ac:dyDescent="0.3">
      <c r="A151" s="74" t="s">
        <v>164</v>
      </c>
      <c r="B151" s="119">
        <v>52000</v>
      </c>
      <c r="C151" s="82">
        <v>44145</v>
      </c>
      <c r="D151" s="83" t="s">
        <v>24</v>
      </c>
      <c r="E151" s="75" t="s">
        <v>162</v>
      </c>
      <c r="G151" s="5"/>
    </row>
    <row r="152" spans="1:7" ht="13.95" customHeight="1" x14ac:dyDescent="0.3">
      <c r="A152" s="74" t="s">
        <v>163</v>
      </c>
      <c r="B152" s="119">
        <v>110000</v>
      </c>
      <c r="C152" s="82">
        <v>44154</v>
      </c>
      <c r="D152" s="83" t="s">
        <v>24</v>
      </c>
      <c r="E152" s="75" t="s">
        <v>162</v>
      </c>
      <c r="G152" s="5"/>
    </row>
    <row r="153" spans="1:7" ht="13.95" customHeight="1" x14ac:dyDescent="0.3">
      <c r="A153" s="74"/>
      <c r="B153" s="119"/>
      <c r="C153" s="82"/>
      <c r="D153" s="83"/>
      <c r="E153" s="75"/>
    </row>
    <row r="154" spans="1:7" s="81" customFormat="1" ht="13.95" customHeight="1" x14ac:dyDescent="0.3">
      <c r="A154" s="76" t="s">
        <v>165</v>
      </c>
      <c r="B154" s="77">
        <f>(B155+B156)</f>
        <v>0</v>
      </c>
      <c r="C154" s="78"/>
      <c r="D154" s="79"/>
      <c r="E154" s="80"/>
    </row>
    <row r="155" spans="1:7" ht="13.95" customHeight="1" x14ac:dyDescent="0.3">
      <c r="A155" s="74"/>
      <c r="B155" s="28"/>
      <c r="C155" s="82"/>
      <c r="D155" s="83"/>
      <c r="E155" s="75"/>
    </row>
    <row r="156" spans="1:7" ht="13.95" customHeight="1" x14ac:dyDescent="0.3">
      <c r="A156" s="135"/>
      <c r="B156" s="121"/>
      <c r="C156" s="122"/>
      <c r="D156" s="120"/>
      <c r="E156" s="136"/>
    </row>
    <row r="157" spans="1:7" ht="13.95" customHeight="1" x14ac:dyDescent="0.3">
      <c r="A157" s="131" t="s">
        <v>166</v>
      </c>
      <c r="B157" s="105">
        <f>SUM(B158:B159)</f>
        <v>20320.90000000014</v>
      </c>
      <c r="C157" s="110"/>
      <c r="D157" s="109"/>
      <c r="E157" s="132"/>
    </row>
    <row r="158" spans="1:7" ht="13.95" customHeight="1" x14ac:dyDescent="0.3">
      <c r="A158" s="74" t="s">
        <v>167</v>
      </c>
      <c r="B158" s="28">
        <f>[1]OUT_20!B203</f>
        <v>20320.90000000014</v>
      </c>
      <c r="C158" s="82">
        <v>44135</v>
      </c>
      <c r="D158" s="83"/>
      <c r="E158" s="75"/>
    </row>
    <row r="159" spans="1:7" ht="13.95" customHeight="1" x14ac:dyDescent="0.3">
      <c r="A159" s="74"/>
      <c r="B159" s="28"/>
      <c r="C159" s="82"/>
      <c r="D159" s="83"/>
      <c r="E159" s="75"/>
    </row>
    <row r="160" spans="1:7" ht="13.95" customHeight="1" thickBot="1" x14ac:dyDescent="0.35">
      <c r="A160" s="137" t="s">
        <v>168</v>
      </c>
      <c r="B160" s="138">
        <f>B148+B1953+B157-B146</f>
        <v>13777.350000000151</v>
      </c>
      <c r="C160" s="139">
        <v>44135</v>
      </c>
      <c r="D160" s="140"/>
      <c r="E160" s="141"/>
    </row>
    <row r="161" spans="1:5" ht="13.95" customHeight="1" x14ac:dyDescent="0.3">
      <c r="A161" s="100"/>
      <c r="B161" s="101"/>
      <c r="C161" s="102"/>
      <c r="D161" s="103"/>
      <c r="E161" s="87"/>
    </row>
    <row r="162" spans="1:5" ht="13.95" customHeight="1" x14ac:dyDescent="0.3">
      <c r="A162" s="12" t="s">
        <v>169</v>
      </c>
      <c r="B162" s="84"/>
      <c r="C162" s="85"/>
      <c r="D162" s="86"/>
      <c r="E162" s="87"/>
    </row>
    <row r="163" spans="1:5" ht="13.95" customHeight="1" x14ac:dyDescent="0.3">
      <c r="A163" s="88" t="s">
        <v>170</v>
      </c>
      <c r="B163" s="89"/>
      <c r="C163" s="89"/>
      <c r="D163" s="89"/>
      <c r="E163" s="90"/>
    </row>
    <row r="164" spans="1:5" ht="13.95" customHeight="1" x14ac:dyDescent="0.3">
      <c r="A164" s="91" t="s">
        <v>171</v>
      </c>
      <c r="B164" s="92"/>
      <c r="C164" s="92"/>
      <c r="D164" s="92"/>
      <c r="E164" s="93"/>
    </row>
    <row r="165" spans="1:5" ht="13.95" customHeight="1" thickBot="1" x14ac:dyDescent="0.35">
      <c r="A165" s="94" t="s">
        <v>172</v>
      </c>
      <c r="B165" s="95"/>
      <c r="C165" s="95"/>
      <c r="D165" s="95"/>
      <c r="E165" s="96"/>
    </row>
    <row r="166" spans="1:5" ht="13.95" customHeight="1" x14ac:dyDescent="0.3"/>
    <row r="167" spans="1:5" ht="13.95" customHeight="1" x14ac:dyDescent="0.3"/>
  </sheetData>
  <mergeCells count="4">
    <mergeCell ref="A4:E4"/>
    <mergeCell ref="A163:E163"/>
    <mergeCell ref="A164:E164"/>
    <mergeCell ref="A165:E165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2023-02-02T22:44:40Z</cp:lastPrinted>
  <dcterms:created xsi:type="dcterms:W3CDTF">2023-02-02T22:43:26Z</dcterms:created>
  <dcterms:modified xsi:type="dcterms:W3CDTF">2023-02-02T22:45:09Z</dcterms:modified>
</cp:coreProperties>
</file>