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41818F96-2C9B-4B2F-8186-35F3D1E7D6D7}" xr6:coauthVersionLast="47" xr6:coauthVersionMax="47" xr10:uidLastSave="{00000000-0000-0000-0000-000000000000}"/>
  <bookViews>
    <workbookView xWindow="-108" yWindow="-108" windowWidth="23256" windowHeight="12576" xr2:uid="{3FC51445-A992-4695-8058-21FF19C30DCE}"/>
  </bookViews>
  <sheets>
    <sheet name="Planilha1" sheetId="1" r:id="rId1"/>
  </sheets>
  <externalReferences>
    <externalReference r:id="rId2"/>
  </externalReferences>
  <definedNames>
    <definedName name="_xlnm.Print_Area" localSheetId="0">Planilha1!$A$1:$E$206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9" i="1" l="1"/>
  <c r="B198" i="1" s="1"/>
  <c r="B195" i="1"/>
  <c r="B188" i="1"/>
  <c r="B178" i="1"/>
  <c r="B164" i="1"/>
  <c r="B161" i="1"/>
  <c r="B158" i="1"/>
  <c r="B155" i="1"/>
  <c r="B150" i="1"/>
  <c r="B133" i="1"/>
  <c r="B130" i="1"/>
  <c r="B128" i="1"/>
  <c r="B127" i="1"/>
  <c r="B123" i="1"/>
  <c r="B117" i="1"/>
  <c r="B116" i="1"/>
  <c r="B113" i="1"/>
  <c r="B109" i="1"/>
  <c r="B104" i="1"/>
  <c r="B101" i="1"/>
  <c r="B97" i="1"/>
  <c r="B93" i="1"/>
  <c r="B77" i="1"/>
  <c r="B73" i="1"/>
  <c r="B72" i="1"/>
  <c r="B69" i="1"/>
  <c r="B66" i="1"/>
  <c r="B44" i="1"/>
  <c r="B43" i="1"/>
  <c r="B34" i="1"/>
  <c r="B17" i="1"/>
  <c r="B8" i="1"/>
  <c r="B7" i="1"/>
  <c r="B186" i="1" l="1"/>
  <c r="B201" i="1" s="1"/>
</calcChain>
</file>

<file path=xl/sharedStrings.xml><?xml version="1.0" encoding="utf-8"?>
<sst xmlns="http://schemas.openxmlformats.org/spreadsheetml/2006/main" count="408" uniqueCount="240">
  <si>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</si>
  <si>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</si>
  <si>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OUTUBRO/2020</t>
  </si>
  <si>
    <t>ITENS DE DESPESAS - OUTUBRO /2020</t>
  </si>
  <si>
    <t>R$ VALORES</t>
  </si>
  <si>
    <t>DATA  PGT</t>
  </si>
  <si>
    <t>OPERAÇÃO</t>
  </si>
  <si>
    <t>DETALHES</t>
  </si>
  <si>
    <t>1. Pessoal</t>
  </si>
  <si>
    <t>1.1. Salários (CLT)</t>
  </si>
  <si>
    <t>FOLHA  SETEMBRO/2020</t>
  </si>
  <si>
    <t>FÉRIAS LACY HUMBERTO OLIVEIRA DE DEUS</t>
  </si>
  <si>
    <t>TED</t>
  </si>
  <si>
    <t>FÉRIAS VALDEMIR ROCHA RODRIGUES</t>
  </si>
  <si>
    <t>RPA JOSELITO CARVALHO DOS REIS</t>
  </si>
  <si>
    <t>RESCISÃO LEYENY DE SOUSA ARAUJO SALES</t>
  </si>
  <si>
    <t>TRANSF</t>
  </si>
  <si>
    <t>RPA RHAGY SOARES OLIVEIRA</t>
  </si>
  <si>
    <t>RESCISÃO MARCOS VINICIUS OLIVEIRA</t>
  </si>
  <si>
    <t>1.2. Outras Formas de Contratação</t>
  </si>
  <si>
    <t>PRO-SAÚDE SERVIÇOS MÉDICOS</t>
  </si>
  <si>
    <t>NFSE 101</t>
  </si>
  <si>
    <t>NATANAEL MARTINS COELHO E CIA LTDA ME</t>
  </si>
  <si>
    <t>NFSE 1393</t>
  </si>
  <si>
    <t>SHIRLEY NOELIA CACERES REQUE</t>
  </si>
  <si>
    <t>NFSE 008</t>
  </si>
  <si>
    <t>ANDRADE VILELA &amp; SANTOS VILELA LTDA</t>
  </si>
  <si>
    <t>NFSE 109</t>
  </si>
  <si>
    <t>RODRIGUES E FELIX LTDA ME</t>
  </si>
  <si>
    <t>NFSE 115</t>
  </si>
  <si>
    <t>J G S CIRQUEIRA MEDICAL SERVICE LTDA</t>
  </si>
  <si>
    <t>NFSE 020</t>
  </si>
  <si>
    <t>NFSE 105</t>
  </si>
  <si>
    <t>NFSE 106</t>
  </si>
  <si>
    <t>CASTRO ATENDIMENTOS MEDICO ESPECIALIZADO LTDA ME</t>
  </si>
  <si>
    <t xml:space="preserve">NFSE 050 REF IMPOSTO RETIDO INDEVIDO </t>
  </si>
  <si>
    <t>NFSE 052</t>
  </si>
  <si>
    <t>PEDATELLA NUTRIÇAO EIRELI</t>
  </si>
  <si>
    <t>NFSE 015</t>
  </si>
  <si>
    <t>RHUAN DE SANTANA FERNANDES EIRELI</t>
  </si>
  <si>
    <t>MNC SERVIÇOS MEDICOS - MAYSA NUNES CARVALHO</t>
  </si>
  <si>
    <t>NFSE 014</t>
  </si>
  <si>
    <t>NFSE 009</t>
  </si>
  <si>
    <t>VILELA CLINICA MEDICA LTDA</t>
  </si>
  <si>
    <t>NF 025</t>
  </si>
  <si>
    <t>1.3. Encargos/Benefícios</t>
  </si>
  <si>
    <t>FGTS FL 09/2020</t>
  </si>
  <si>
    <t>GUIA</t>
  </si>
  <si>
    <t>GPS S FL 08/2020</t>
  </si>
  <si>
    <t>FGTS RESCISORIO LEYENY DE SOUSA ARAUJO SALES</t>
  </si>
  <si>
    <t>GPS S FL 09/2020</t>
  </si>
  <si>
    <t>PIS S FL 09/2020</t>
  </si>
  <si>
    <t xml:space="preserve">DARF </t>
  </si>
  <si>
    <t>IR S FL 09/2020</t>
  </si>
  <si>
    <t>FGTS RESCISORIO MARCOS VINICIUS OLIVEIRA</t>
  </si>
  <si>
    <t>2. Mat/Med</t>
  </si>
  <si>
    <t>2.1. Medicamentos</t>
  </si>
  <si>
    <t>CENTRAL MEDICA COMERCIO E ASSISTENCIA TECNICA LTDA ME</t>
  </si>
  <si>
    <t>NF 5704</t>
  </si>
  <si>
    <t>NF 5707</t>
  </si>
  <si>
    <t>LABORTRONICA SERV E COMERCIO LTDA</t>
  </si>
  <si>
    <t>NF 4787 - 2ª PARCELA</t>
  </si>
  <si>
    <t xml:space="preserve">GLOBO REAGENTES </t>
  </si>
  <si>
    <t>NF 8781</t>
  </si>
  <si>
    <t>NF 5916</t>
  </si>
  <si>
    <t>SUPERMEDICA DIST HOSPITALAR EIRELI</t>
  </si>
  <si>
    <t>NF 92079</t>
  </si>
  <si>
    <t>MED CENTER COMERCIAL LTDA</t>
  </si>
  <si>
    <t>NF 245019 - 2ª PARCELA</t>
  </si>
  <si>
    <t>ANGULAR PRODUTOS PARA SAUDE LTDA ME</t>
  </si>
  <si>
    <t>NF 4121</t>
  </si>
  <si>
    <t>HOSPFAR IND E COM DE PROD HOSP AS</t>
  </si>
  <si>
    <t>NF 910008</t>
  </si>
  <si>
    <t>MCW PRODUTOS MEDICOS E HOSPITALARES LTDA</t>
  </si>
  <si>
    <t>NF 341176</t>
  </si>
  <si>
    <t xml:space="preserve">CA DISTRIBUIDORA DE PROD HOSP EIRELI </t>
  </si>
  <si>
    <t>NF 17822</t>
  </si>
  <si>
    <t>NF 98110</t>
  </si>
  <si>
    <t>CCAF COM MEDIC E MAT HOSP EIRELI ME</t>
  </si>
  <si>
    <t>NF 2693</t>
  </si>
  <si>
    <t>NEW MEDIC COMER ATA DE MEDIC E MATERIAL HOSP LTDA</t>
  </si>
  <si>
    <t>NF 2149</t>
  </si>
  <si>
    <t>NF 92080</t>
  </si>
  <si>
    <t>NF 98793</t>
  </si>
  <si>
    <t>NF 8822</t>
  </si>
  <si>
    <t>MICROLASER COMERCIO E SERVIÇOS LTDA</t>
  </si>
  <si>
    <t>NF 5892</t>
  </si>
  <si>
    <t>COFERNANDES COMERCIO DE MEDIC EIRELI EPP</t>
  </si>
  <si>
    <t>NF 4556</t>
  </si>
  <si>
    <t>FTTO COM DE PRO FARMACEUTICOS E HOSPITALARES EIRELI</t>
  </si>
  <si>
    <t>NF 548</t>
  </si>
  <si>
    <t>2.2. Materais Hospitalares</t>
  </si>
  <si>
    <t>2.3 Gases Medicinais</t>
  </si>
  <si>
    <t>MERCADO DOS PARAFUSOS SMA LTDA</t>
  </si>
  <si>
    <t>NF 368</t>
  </si>
  <si>
    <t>3. Materais Diversos</t>
  </si>
  <si>
    <t>3.1. Materiais de Higienização</t>
  </si>
  <si>
    <t>ALDELICIA LOPES CHAVES - MERCEARIA PREÇO BAIXO</t>
  </si>
  <si>
    <t>NF 699</t>
  </si>
  <si>
    <t>NF 704</t>
  </si>
  <si>
    <t>3.2. Materiais / Gêneros Alimentícios</t>
  </si>
  <si>
    <t>SUPERMERCADO MAGALHAES LTDA</t>
  </si>
  <si>
    <t>NF 15973</t>
  </si>
  <si>
    <t>NF 698</t>
  </si>
  <si>
    <t>COMPRE BEM SUPERMERCADO - ALEX BARBOSA</t>
  </si>
  <si>
    <t>NF 659</t>
  </si>
  <si>
    <t>NF 16011</t>
  </si>
  <si>
    <t>NF 670</t>
  </si>
  <si>
    <t>NF 16038</t>
  </si>
  <si>
    <t>NF 702</t>
  </si>
  <si>
    <t>NF 682</t>
  </si>
  <si>
    <t>NF 712</t>
  </si>
  <si>
    <t>NF 687</t>
  </si>
  <si>
    <t>VANDEIR ALVES NOGUEIRA ME</t>
  </si>
  <si>
    <t>NF 500</t>
  </si>
  <si>
    <t>ROGERIO DOS SANTOS ROQUE ME</t>
  </si>
  <si>
    <t>NF 770</t>
  </si>
  <si>
    <t>NF 713</t>
  </si>
  <si>
    <t>NF 695</t>
  </si>
  <si>
    <t>3.3. Material Expediente</t>
  </si>
  <si>
    <t xml:space="preserve">GRAFICA MARQUES LTDA </t>
  </si>
  <si>
    <t>NF 6702</t>
  </si>
  <si>
    <t>RUBIANA DE GODOI SILVA EIRELI ME</t>
  </si>
  <si>
    <t>NF 2706</t>
  </si>
  <si>
    <t>3.4. Material Divulgação</t>
  </si>
  <si>
    <t xml:space="preserve">D S DE SOUZA </t>
  </si>
  <si>
    <t>NF 346</t>
  </si>
  <si>
    <t>MOISES VENTURA PACHECO ME</t>
  </si>
  <si>
    <t>NF 392</t>
  </si>
  <si>
    <t>3.5. Material Permanente</t>
  </si>
  <si>
    <t>HC VAREJO E DISTRIBUIÇAO DE MOVEIS E ELETRODOMESTICOS</t>
  </si>
  <si>
    <t>NF 1593</t>
  </si>
  <si>
    <t>3.6. Combustível</t>
  </si>
  <si>
    <t>COMERCIAL DE DERIVADOS DE PETROLEO JOTAS LTDA</t>
  </si>
  <si>
    <t>NF 7770</t>
  </si>
  <si>
    <t>COMERCIAL DE DERIVADOS DE PETROLEO JOTTAS LTDA</t>
  </si>
  <si>
    <t>NF 26025</t>
  </si>
  <si>
    <t>NF 25661</t>
  </si>
  <si>
    <t>3.7. GLP</t>
  </si>
  <si>
    <t>SMA REVENDEDORA DE GAS LTDA - CISAGAS</t>
  </si>
  <si>
    <t>NF 254</t>
  </si>
  <si>
    <t>NF 259</t>
  </si>
  <si>
    <t>3.8. Material de Lavanderia</t>
  </si>
  <si>
    <t>R7 COMERCIO DE PRODUTOS DE HIG EIRELI EPP</t>
  </si>
  <si>
    <t>NF 19376 - Pagamento parcial da nf</t>
  </si>
  <si>
    <t>4. Manutenção</t>
  </si>
  <si>
    <t>4.1. Materiais de Manutenção</t>
  </si>
  <si>
    <t>EDMILSON ALVES DA SILVA ME</t>
  </si>
  <si>
    <t>NF 942</t>
  </si>
  <si>
    <t>J K COMERCIO PEÇAS E LATAS PARA AUTO EIRELI ME</t>
  </si>
  <si>
    <t>NF 2558</t>
  </si>
  <si>
    <t>RIBEIRO NASCIMENTO E COSTA LTDA</t>
  </si>
  <si>
    <t>BOLETO</t>
  </si>
  <si>
    <t>NF 10372</t>
  </si>
  <si>
    <t>NF 10488</t>
  </si>
  <si>
    <t>4.2. Serviços de Manutenção</t>
  </si>
  <si>
    <t>NILSON ROSA DE SOUZA EIRELI ME</t>
  </si>
  <si>
    <t xml:space="preserve">TRANSF </t>
  </si>
  <si>
    <t>NFSE 099</t>
  </si>
  <si>
    <t>WILSON DE DEUS SANTANA</t>
  </si>
  <si>
    <t>NFSE 093</t>
  </si>
  <si>
    <t>5. Seguros / Impostos / Taxas</t>
  </si>
  <si>
    <t>5.1. Seguros (Imóvel e Automóvel)</t>
  </si>
  <si>
    <t>5.2. Taxas e Serviços de Cartório</t>
  </si>
  <si>
    <t>5.3. Taxas Impostos</t>
  </si>
  <si>
    <t>ISSQN COMP 07/2019</t>
  </si>
  <si>
    <t>ISSQN COMP 08/2019</t>
  </si>
  <si>
    <t xml:space="preserve">ISSQN COMP 08/2019 </t>
  </si>
  <si>
    <t>ISSQN COMP 10/2019</t>
  </si>
  <si>
    <t>CSRF S NFSE COMP 09/2020</t>
  </si>
  <si>
    <t>DARF</t>
  </si>
  <si>
    <t>IR S NFSE COMP 09/2020</t>
  </si>
  <si>
    <t>IR S NFSE N 995 SALUX COMP 09/2020</t>
  </si>
  <si>
    <t>CSRF S NFSE N 995 SALUX COMP 09/2020</t>
  </si>
  <si>
    <t>IR S NFSE N 994 SALUX COMP 09/2020</t>
  </si>
  <si>
    <t>CSRF S NFSER N 994 SALUX COMP 09/2020</t>
  </si>
  <si>
    <t>IR S NFSE N 8708 APOIO</t>
  </si>
  <si>
    <t>CSRF S NFSE N 8708 APOIO</t>
  </si>
  <si>
    <t>IR S NFSE N 7594 APOIO COMP 02/2020</t>
  </si>
  <si>
    <t>CSRF S NFSE N 7594 APOIO COMP 02/2020</t>
  </si>
  <si>
    <t>5.4. Taxas Bancárias</t>
  </si>
  <si>
    <t>BANCO DO BRASIL DOC/TED ELETRÔNICO</t>
  </si>
  <si>
    <t>TARIFA PACOTES SERVIÇOS</t>
  </si>
  <si>
    <t>TARIFA RENOVAÇAO CADASTRO</t>
  </si>
  <si>
    <t>6. Telefonia</t>
  </si>
  <si>
    <t>TELEFONE FIXO OI</t>
  </si>
  <si>
    <t>FATURA</t>
  </si>
  <si>
    <t>FATURAS</t>
  </si>
  <si>
    <t>7. Água</t>
  </si>
  <si>
    <t>8. Energia Elétrica</t>
  </si>
  <si>
    <t>9. Prestação de Serviços Terceiros</t>
  </si>
  <si>
    <t>HOTEL VEREDAS DO ARAGUAIA EIRELI</t>
  </si>
  <si>
    <t>NFSE 6635</t>
  </si>
  <si>
    <t>LABORTRONICA SERVIÇOS E COMERCIO LTDA</t>
  </si>
  <si>
    <t>NFSE 3320</t>
  </si>
  <si>
    <t>LOCMEDIKAL LOCAÇOES E SERVIÇOS EIRELI ME</t>
  </si>
  <si>
    <t>NFSE 200</t>
  </si>
  <si>
    <t>ORBIS GESTAO DE TECNOLIGIA EM SAUDE LTA</t>
  </si>
  <si>
    <t>NFSE 1882</t>
  </si>
  <si>
    <t xml:space="preserve">DOUGLAS HENRIQUE DE CARVALHO </t>
  </si>
  <si>
    <t>NFSE 032</t>
  </si>
  <si>
    <t xml:space="preserve">LOCALIZA RENT A CAR S/A </t>
  </si>
  <si>
    <t>SSTGO SEGURANÇA E SAUDE DO TRAB DE GOIANIA LTDA ME</t>
  </si>
  <si>
    <t>NFSE 1005</t>
  </si>
  <si>
    <t>MJS GONÇALVES CONTABILIDADE EMPRESARIAL</t>
  </si>
  <si>
    <t>NFSE 191</t>
  </si>
  <si>
    <t>PRO ATIVA CURSOS E RECURSOS HUMANOS LTDA</t>
  </si>
  <si>
    <t>NFSE 037</t>
  </si>
  <si>
    <t>ADM SERVIÇOS E CONSULTORIA LTDA</t>
  </si>
  <si>
    <t>NFSE 031</t>
  </si>
  <si>
    <t>ALLEN DANIEL SOUZA HOLANDA</t>
  </si>
  <si>
    <t>NFSE 027</t>
  </si>
  <si>
    <t>10. Informática</t>
  </si>
  <si>
    <t>HIGHTECH INFORMATICA INDUSTRIA E COMERCIO EIRELI</t>
  </si>
  <si>
    <t>NF 179679</t>
  </si>
  <si>
    <t>APOIO COTAÇOES SISTEMA DE INFORMATICA S.A.</t>
  </si>
  <si>
    <t>NFSE 7719</t>
  </si>
  <si>
    <t>NFSE 7594</t>
  </si>
  <si>
    <t>ATILA BARU SISTEMAS LTDA</t>
  </si>
  <si>
    <t>NFSE 12925</t>
  </si>
  <si>
    <t>HORUS TELECOMUNICAÇOES LTDA</t>
  </si>
  <si>
    <t>NF 128213</t>
  </si>
  <si>
    <t>SD DE MEDEIROS E CIA LTDA ME - SANNET</t>
  </si>
  <si>
    <t>NFSE 29041</t>
  </si>
  <si>
    <t>11. TOTAL GLOBAL</t>
  </si>
  <si>
    <t>TOTAL DO REPASSE</t>
  </si>
  <si>
    <t>2º PARC REF SETEMBRO 2020 (24º REPASSE)</t>
  </si>
  <si>
    <t>TED - 104 0794 11433328000118 FMS SMA</t>
  </si>
  <si>
    <t>3º PARC REF SETEMBRO 2020 (24º REPASSE)</t>
  </si>
  <si>
    <t>PARC REF JUL/2019 E AGO/2019</t>
  </si>
  <si>
    <t>1º PARC REF OUTUBRO 2020 (25º REPASSE)</t>
  </si>
  <si>
    <t>2º PARC REF OUTUBRO 2020 (25º REPASSE)</t>
  </si>
  <si>
    <t>12. CRÉDITO - ESTORNO</t>
  </si>
  <si>
    <t>12. SALDO DO MÊS ANTERIOR</t>
  </si>
  <si>
    <t>SALDO CONTA</t>
  </si>
  <si>
    <t>SALDO EM CONTA</t>
  </si>
  <si>
    <t>GOIÂNIA (GO),  31 de OUTUBRO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</si>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</sst>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165" fontId="2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4" fontId="2" fillId="3" borderId="10" xfId="0" applyNumberFormat="1" applyFont="1" applyFill="1" applyBorder="1" applyAlignment="1">
      <alignment horizontal="right" vertical="top"/>
    </xf>
    <xf numFmtId="16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/>
    <xf numFmtId="4" fontId="4" fillId="4" borderId="10" xfId="0" applyNumberFormat="1" applyFont="1" applyFill="1" applyBorder="1" applyAlignment="1" applyProtection="1">
      <alignment horizontal="right" vertical="top"/>
      <protection locked="0"/>
    </xf>
    <xf numFmtId="164" fontId="4" fillId="4" borderId="10" xfId="0" applyNumberFormat="1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2" fillId="0" borderId="11" xfId="0" applyFont="1" applyBorder="1"/>
    <xf numFmtId="0" fontId="2" fillId="0" borderId="9" xfId="0" applyFont="1" applyBorder="1" applyAlignment="1">
      <alignment vertical="top"/>
    </xf>
    <xf numFmtId="164" fontId="2" fillId="4" borderId="10" xfId="0" applyNumberFormat="1" applyFont="1" applyFill="1" applyBorder="1" applyAlignment="1">
      <alignment horizontal="center" vertical="top"/>
    </xf>
    <xf numFmtId="16" fontId="2" fillId="4" borderId="10" xfId="0" applyNumberFormat="1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vertical="top"/>
    </xf>
    <xf numFmtId="4" fontId="4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164" fontId="2" fillId="3" borderId="10" xfId="0" applyNumberFormat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14" fontId="2" fillId="0" borderId="10" xfId="0" applyNumberFormat="1" applyFont="1" applyBorder="1" applyAlignment="1">
      <alignment horizontal="left" vertical="top"/>
    </xf>
    <xf numFmtId="0" fontId="2" fillId="4" borderId="9" xfId="0" applyFont="1" applyFill="1" applyBorder="1" applyAlignment="1">
      <alignment vertical="top"/>
    </xf>
    <xf numFmtId="164" fontId="2" fillId="0" borderId="10" xfId="0" applyNumberFormat="1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4" fontId="2" fillId="4" borderId="1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164" fontId="4" fillId="4" borderId="10" xfId="0" applyNumberFormat="1" applyFont="1" applyFill="1" applyBorder="1" applyAlignment="1">
      <alignment horizontal="left" vertical="top"/>
    </xf>
    <xf numFmtId="0" fontId="4" fillId="4" borderId="11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4" fontId="2" fillId="4" borderId="10" xfId="0" applyNumberFormat="1" applyFont="1" applyFill="1" applyBorder="1" applyAlignment="1" applyProtection="1">
      <alignment horizontal="right" vertical="top"/>
      <protection locked="0"/>
    </xf>
    <xf numFmtId="4" fontId="2" fillId="0" borderId="10" xfId="0" applyNumberFormat="1" applyFont="1" applyBorder="1" applyAlignment="1" applyProtection="1">
      <alignment horizontal="right" vertical="top"/>
      <protection locked="0"/>
    </xf>
    <xf numFmtId="0" fontId="4" fillId="0" borderId="9" xfId="0" applyFont="1" applyBorder="1" applyAlignment="1">
      <alignment vertical="top"/>
    </xf>
    <xf numFmtId="164" fontId="4" fillId="4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16" fontId="2" fillId="0" borderId="11" xfId="0" applyNumberFormat="1" applyFont="1" applyBorder="1" applyAlignment="1">
      <alignment horizontal="left" vertical="top"/>
    </xf>
    <xf numFmtId="0" fontId="5" fillId="0" borderId="9" xfId="0" applyFont="1" applyBorder="1"/>
    <xf numFmtId="0" fontId="2" fillId="0" borderId="10" xfId="0" applyFont="1" applyBorder="1" applyAlignment="1">
      <alignment horizontal="right" vertical="top"/>
    </xf>
    <xf numFmtId="0" fontId="6" fillId="0" borderId="9" xfId="0" applyFont="1" applyBorder="1" applyAlignment="1">
      <alignment vertical="top"/>
    </xf>
    <xf numFmtId="4" fontId="6" fillId="0" borderId="10" xfId="0" applyNumberFormat="1" applyFont="1" applyBorder="1" applyAlignment="1">
      <alignment horizontal="right" vertical="top"/>
    </xf>
    <xf numFmtId="164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43" fontId="2" fillId="0" borderId="10" xfId="1" applyFont="1" applyFill="1" applyBorder="1" applyAlignment="1">
      <alignment horizontal="right" vertical="top"/>
    </xf>
    <xf numFmtId="0" fontId="5" fillId="0" borderId="11" xfId="0" applyFont="1" applyBorder="1"/>
    <xf numFmtId="43" fontId="7" fillId="0" borderId="10" xfId="1" applyFont="1" applyBorder="1"/>
    <xf numFmtId="43" fontId="2" fillId="0" borderId="10" xfId="1" applyFont="1" applyBorder="1" applyAlignment="1">
      <alignment horizontal="right"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43" fontId="2" fillId="0" borderId="10" xfId="1" applyFont="1" applyFill="1" applyBorder="1" applyAlignment="1">
      <alignment horizontal="right"/>
    </xf>
    <xf numFmtId="0" fontId="3" fillId="5" borderId="9" xfId="0" applyFont="1" applyFill="1" applyBorder="1" applyAlignment="1">
      <alignment horizontal="left" vertical="top" wrapText="1"/>
    </xf>
    <xf numFmtId="4" fontId="3" fillId="5" borderId="10" xfId="0" applyNumberFormat="1" applyFont="1" applyFill="1" applyBorder="1" applyAlignment="1">
      <alignment horizontal="right" vertical="top"/>
    </xf>
    <xf numFmtId="164" fontId="3" fillId="5" borderId="10" xfId="0" applyNumberFormat="1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14" fontId="2" fillId="4" borderId="10" xfId="0" applyNumberFormat="1" applyFont="1" applyFill="1" applyBorder="1" applyAlignment="1">
      <alignment horizontal="left" vertical="top"/>
    </xf>
    <xf numFmtId="43" fontId="5" fillId="0" borderId="10" xfId="1" applyFont="1" applyFill="1" applyBorder="1"/>
    <xf numFmtId="4" fontId="6" fillId="4" borderId="10" xfId="0" applyNumberFormat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top"/>
    </xf>
    <xf numFmtId="164" fontId="4" fillId="0" borderId="10" xfId="0" applyNumberFormat="1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DECONTAS_HMAA_JAN%20A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  <sheetName val="MAR_2020"/>
      <sheetName val="ABR_2020"/>
      <sheetName val="MAI_20"/>
      <sheetName val="JUN_20"/>
      <sheetName val="JUL_20"/>
      <sheetName val="AGO_20"/>
      <sheetName val="SET_20"/>
      <sheetName val="OUT_20"/>
      <sheetName val="NOV_20"/>
      <sheetName val="DEZ_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B190">
            <v>53083.910000000149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8CE3-715F-4633-8330-781E6FAC9C0B}">
  <dimension ref="A1:G208"/>
  <sheetViews>
    <sheetView tabSelected="1" topLeftCell="A13" zoomScaleNormal="100" workbookViewId="0">
      <selection activeCell="E13" sqref="E13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48" style="1" customWidth="1"/>
    <col min="6" max="6" width="8.6640625" style="1"/>
    <col min="7" max="7" width="21.44140625" style="1" customWidth="1"/>
    <col min="8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103"/>
      <c r="C5" s="104"/>
      <c r="D5" s="105"/>
      <c r="E5" s="13"/>
      <c r="G5" s="11"/>
    </row>
    <row r="6" spans="1:7" ht="13.95" customHeight="1" x14ac:dyDescent="0.3">
      <c r="A6" s="125" t="s">
        <v>3</v>
      </c>
      <c r="B6" s="126" t="s">
        <v>4</v>
      </c>
      <c r="C6" s="127" t="s">
        <v>5</v>
      </c>
      <c r="D6" s="128" t="s">
        <v>6</v>
      </c>
      <c r="E6" s="129" t="s">
        <v>7</v>
      </c>
      <c r="G6" s="11"/>
    </row>
    <row r="7" spans="1:7" ht="13.95" customHeight="1" x14ac:dyDescent="0.3">
      <c r="A7" s="130" t="s">
        <v>8</v>
      </c>
      <c r="B7" s="111">
        <f>SUM(B8,B17,B34)</f>
        <v>329558.44</v>
      </c>
      <c r="C7" s="110"/>
      <c r="D7" s="112"/>
      <c r="E7" s="131"/>
      <c r="G7" s="11"/>
    </row>
    <row r="8" spans="1:7" ht="13.95" customHeight="1" x14ac:dyDescent="0.3">
      <c r="A8" s="46" t="s">
        <v>9</v>
      </c>
      <c r="B8" s="24">
        <f>SUM(B9:B16)</f>
        <v>93537.150000000009</v>
      </c>
      <c r="C8" s="47"/>
      <c r="D8" s="48"/>
      <c r="E8" s="49"/>
      <c r="G8" s="11"/>
    </row>
    <row r="9" spans="1:7" ht="13.95" customHeight="1" x14ac:dyDescent="0.3">
      <c r="A9" s="17" t="s">
        <v>10</v>
      </c>
      <c r="B9" s="18">
        <v>73062.679999999993</v>
      </c>
      <c r="C9" s="19">
        <v>44113</v>
      </c>
      <c r="D9" s="20"/>
      <c r="E9" s="21"/>
      <c r="G9" s="11"/>
    </row>
    <row r="10" spans="1:7" ht="13.95" customHeight="1" x14ac:dyDescent="0.3">
      <c r="A10" s="17" t="s">
        <v>11</v>
      </c>
      <c r="B10" s="18">
        <v>3590.38</v>
      </c>
      <c r="C10" s="19">
        <v>44113</v>
      </c>
      <c r="D10" s="20" t="s">
        <v>12</v>
      </c>
      <c r="E10" s="21"/>
      <c r="G10" s="11"/>
    </row>
    <row r="11" spans="1:7" ht="13.95" customHeight="1" x14ac:dyDescent="0.3">
      <c r="A11" s="17" t="s">
        <v>13</v>
      </c>
      <c r="B11" s="18">
        <v>1964.08</v>
      </c>
      <c r="C11" s="19">
        <v>44113</v>
      </c>
      <c r="D11" s="20" t="s">
        <v>12</v>
      </c>
      <c r="E11" s="21"/>
      <c r="G11" s="11"/>
    </row>
    <row r="12" spans="1:7" ht="13.5" customHeight="1" x14ac:dyDescent="0.3">
      <c r="A12" s="17" t="s">
        <v>14</v>
      </c>
      <c r="B12" s="18">
        <v>2165.59</v>
      </c>
      <c r="C12" s="19">
        <v>44113</v>
      </c>
      <c r="D12" s="20" t="s">
        <v>12</v>
      </c>
      <c r="E12" s="21"/>
      <c r="G12" s="11"/>
    </row>
    <row r="13" spans="1:7" ht="13.95" customHeight="1" x14ac:dyDescent="0.3">
      <c r="A13" s="17" t="s">
        <v>15</v>
      </c>
      <c r="B13" s="18">
        <v>8539.0499999999993</v>
      </c>
      <c r="C13" s="19">
        <v>44123</v>
      </c>
      <c r="D13" s="20" t="s">
        <v>16</v>
      </c>
      <c r="E13" s="21"/>
      <c r="G13" s="11"/>
    </row>
    <row r="14" spans="1:7" ht="13.95" customHeight="1" x14ac:dyDescent="0.3">
      <c r="A14" s="17" t="s">
        <v>17</v>
      </c>
      <c r="B14" s="18">
        <v>202.1</v>
      </c>
      <c r="C14" s="19">
        <v>44124</v>
      </c>
      <c r="D14" s="20" t="s">
        <v>12</v>
      </c>
      <c r="E14" s="21"/>
      <c r="G14" s="11"/>
    </row>
    <row r="15" spans="1:7" ht="13.95" customHeight="1" x14ac:dyDescent="0.3">
      <c r="A15" s="17" t="s">
        <v>18</v>
      </c>
      <c r="B15" s="18">
        <v>4013.27</v>
      </c>
      <c r="C15" s="19">
        <v>44133</v>
      </c>
      <c r="D15" s="20" t="s">
        <v>12</v>
      </c>
      <c r="E15" s="21"/>
      <c r="G15" s="11"/>
    </row>
    <row r="16" spans="1:7" ht="13.95" customHeight="1" x14ac:dyDescent="0.3">
      <c r="A16" s="17"/>
      <c r="B16" s="22"/>
      <c r="C16" s="19"/>
      <c r="D16" s="20"/>
      <c r="E16" s="21"/>
      <c r="G16" s="11"/>
    </row>
    <row r="17" spans="1:7" ht="13.95" customHeight="1" x14ac:dyDescent="0.3">
      <c r="A17" s="23" t="s">
        <v>19</v>
      </c>
      <c r="B17" s="24">
        <f>SUM(B18:B33)</f>
        <v>144448.79</v>
      </c>
      <c r="C17" s="25"/>
      <c r="D17" s="26"/>
      <c r="E17" s="27"/>
      <c r="G17" s="11"/>
    </row>
    <row r="18" spans="1:7" ht="13.95" customHeight="1" x14ac:dyDescent="0.3">
      <c r="A18" s="28" t="s">
        <v>20</v>
      </c>
      <c r="B18" s="29">
        <v>4410.95</v>
      </c>
      <c r="C18" s="30">
        <v>44111</v>
      </c>
      <c r="D18" s="31" t="s">
        <v>12</v>
      </c>
      <c r="E18" s="32" t="s">
        <v>21</v>
      </c>
      <c r="G18" s="11"/>
    </row>
    <row r="19" spans="1:7" ht="13.95" customHeight="1" x14ac:dyDescent="0.3">
      <c r="A19" s="28" t="s">
        <v>22</v>
      </c>
      <c r="B19" s="29">
        <v>1635.3</v>
      </c>
      <c r="C19" s="30">
        <v>44119</v>
      </c>
      <c r="D19" s="31" t="s">
        <v>16</v>
      </c>
      <c r="E19" s="32" t="s">
        <v>23</v>
      </c>
      <c r="G19" s="11"/>
    </row>
    <row r="20" spans="1:7" ht="13.95" customHeight="1" x14ac:dyDescent="0.3">
      <c r="A20" s="33" t="s">
        <v>24</v>
      </c>
      <c r="B20" s="29">
        <v>15000</v>
      </c>
      <c r="C20" s="30">
        <v>44119</v>
      </c>
      <c r="D20" s="31" t="s">
        <v>16</v>
      </c>
      <c r="E20" s="32" t="s">
        <v>25</v>
      </c>
      <c r="G20" s="11"/>
    </row>
    <row r="21" spans="1:7" ht="13.95" customHeight="1" x14ac:dyDescent="0.3">
      <c r="A21" s="33" t="s">
        <v>26</v>
      </c>
      <c r="B21" s="29">
        <v>10562.4</v>
      </c>
      <c r="C21" s="30">
        <v>44119</v>
      </c>
      <c r="D21" s="31" t="s">
        <v>12</v>
      </c>
      <c r="E21" s="32" t="s">
        <v>27</v>
      </c>
      <c r="G21" s="11"/>
    </row>
    <row r="22" spans="1:7" ht="13.95" customHeight="1" x14ac:dyDescent="0.3">
      <c r="A22" s="33" t="s">
        <v>28</v>
      </c>
      <c r="B22" s="29">
        <v>16443.849999999999</v>
      </c>
      <c r="C22" s="30">
        <v>44119</v>
      </c>
      <c r="D22" s="31" t="s">
        <v>12</v>
      </c>
      <c r="E22" s="32" t="s">
        <v>29</v>
      </c>
      <c r="G22" s="11"/>
    </row>
    <row r="23" spans="1:7" ht="13.95" customHeight="1" x14ac:dyDescent="0.3">
      <c r="A23" s="33" t="s">
        <v>30</v>
      </c>
      <c r="B23" s="29">
        <v>2619</v>
      </c>
      <c r="C23" s="30">
        <v>44119</v>
      </c>
      <c r="D23" s="31" t="s">
        <v>12</v>
      </c>
      <c r="E23" s="32" t="s">
        <v>31</v>
      </c>
      <c r="G23" s="11"/>
    </row>
    <row r="24" spans="1:7" ht="13.95" customHeight="1" x14ac:dyDescent="0.3">
      <c r="A24" s="33" t="s">
        <v>20</v>
      </c>
      <c r="B24" s="29">
        <v>9854.25</v>
      </c>
      <c r="C24" s="30">
        <v>44119</v>
      </c>
      <c r="D24" s="31" t="s">
        <v>12</v>
      </c>
      <c r="E24" s="32" t="s">
        <v>32</v>
      </c>
      <c r="G24" s="11"/>
    </row>
    <row r="25" spans="1:7" ht="13.95" customHeight="1" x14ac:dyDescent="0.3">
      <c r="A25" s="33" t="s">
        <v>20</v>
      </c>
      <c r="B25" s="29">
        <v>40449.35</v>
      </c>
      <c r="C25" s="30">
        <v>44119</v>
      </c>
      <c r="D25" s="31" t="s">
        <v>12</v>
      </c>
      <c r="E25" s="32" t="s">
        <v>33</v>
      </c>
      <c r="G25" s="11"/>
    </row>
    <row r="26" spans="1:7" ht="13.95" customHeight="1" x14ac:dyDescent="0.3">
      <c r="A26" s="33" t="s">
        <v>34</v>
      </c>
      <c r="B26" s="29">
        <v>736</v>
      </c>
      <c r="C26" s="30">
        <v>44120</v>
      </c>
      <c r="D26" s="31" t="s">
        <v>16</v>
      </c>
      <c r="E26" s="32" t="s">
        <v>35</v>
      </c>
      <c r="G26" s="11"/>
    </row>
    <row r="27" spans="1:7" ht="13.95" customHeight="1" x14ac:dyDescent="0.3">
      <c r="A27" s="33" t="s">
        <v>34</v>
      </c>
      <c r="B27" s="29">
        <v>23000</v>
      </c>
      <c r="C27" s="30">
        <v>44120</v>
      </c>
      <c r="D27" s="31" t="s">
        <v>16</v>
      </c>
      <c r="E27" s="32" t="s">
        <v>36</v>
      </c>
      <c r="G27" s="11"/>
    </row>
    <row r="28" spans="1:7" ht="13.95" customHeight="1" x14ac:dyDescent="0.3">
      <c r="A28" s="33" t="s">
        <v>37</v>
      </c>
      <c r="B28" s="29">
        <v>3037.69</v>
      </c>
      <c r="C28" s="30">
        <v>44123</v>
      </c>
      <c r="D28" s="31" t="s">
        <v>16</v>
      </c>
      <c r="E28" s="32" t="s">
        <v>38</v>
      </c>
      <c r="G28" s="11"/>
    </row>
    <row r="29" spans="1:7" ht="13.95" customHeight="1" x14ac:dyDescent="0.3">
      <c r="A29" s="33" t="s">
        <v>39</v>
      </c>
      <c r="B29" s="29">
        <v>5400</v>
      </c>
      <c r="C29" s="30">
        <v>44124</v>
      </c>
      <c r="D29" s="31" t="s">
        <v>12</v>
      </c>
      <c r="E29" s="32" t="s">
        <v>25</v>
      </c>
      <c r="G29" s="11"/>
    </row>
    <row r="30" spans="1:7" ht="13.95" customHeight="1" x14ac:dyDescent="0.3">
      <c r="A30" s="33" t="s">
        <v>40</v>
      </c>
      <c r="B30" s="29">
        <v>5000</v>
      </c>
      <c r="C30" s="30">
        <v>44125</v>
      </c>
      <c r="D30" s="31" t="s">
        <v>12</v>
      </c>
      <c r="E30" s="32" t="s">
        <v>41</v>
      </c>
      <c r="G30" s="11"/>
    </row>
    <row r="31" spans="1:7" ht="13.95" customHeight="1" x14ac:dyDescent="0.3">
      <c r="A31" s="33" t="s">
        <v>39</v>
      </c>
      <c r="B31" s="29">
        <v>2700</v>
      </c>
      <c r="C31" s="30">
        <v>44126</v>
      </c>
      <c r="D31" s="31" t="s">
        <v>12</v>
      </c>
      <c r="E31" s="32" t="s">
        <v>42</v>
      </c>
      <c r="G31" s="11"/>
    </row>
    <row r="32" spans="1:7" ht="13.95" customHeight="1" x14ac:dyDescent="0.3">
      <c r="A32" s="33" t="s">
        <v>43</v>
      </c>
      <c r="B32" s="29">
        <v>3600</v>
      </c>
      <c r="C32" s="30">
        <v>44126</v>
      </c>
      <c r="D32" s="31" t="s">
        <v>12</v>
      </c>
      <c r="E32" s="32" t="s">
        <v>44</v>
      </c>
      <c r="G32" s="11"/>
    </row>
    <row r="33" spans="1:7" ht="13.95" customHeight="1" x14ac:dyDescent="0.3">
      <c r="A33" s="28"/>
      <c r="B33" s="34"/>
      <c r="C33" s="35"/>
      <c r="D33" s="36"/>
      <c r="E33" s="37"/>
      <c r="G33" s="11"/>
    </row>
    <row r="34" spans="1:7" ht="13.95" customHeight="1" x14ac:dyDescent="0.3">
      <c r="A34" s="23" t="s">
        <v>45</v>
      </c>
      <c r="B34" s="24">
        <f>SUM(B35:B42)</f>
        <v>91572.500000000015</v>
      </c>
      <c r="C34" s="25"/>
      <c r="D34" s="26"/>
      <c r="E34" s="27"/>
      <c r="G34" s="11"/>
    </row>
    <row r="35" spans="1:7" ht="13.95" customHeight="1" x14ac:dyDescent="0.3">
      <c r="A35" s="33" t="s">
        <v>46</v>
      </c>
      <c r="B35" s="29">
        <v>5946.15</v>
      </c>
      <c r="C35" s="19">
        <v>44106</v>
      </c>
      <c r="D35" s="20" t="s">
        <v>47</v>
      </c>
      <c r="E35" s="38" t="s">
        <v>46</v>
      </c>
      <c r="G35" s="11"/>
    </row>
    <row r="36" spans="1:7" ht="13.95" customHeight="1" x14ac:dyDescent="0.3">
      <c r="A36" s="33" t="s">
        <v>48</v>
      </c>
      <c r="B36" s="29">
        <v>37328.93</v>
      </c>
      <c r="C36" s="19">
        <v>44109</v>
      </c>
      <c r="D36" s="20" t="s">
        <v>47</v>
      </c>
      <c r="E36" s="38" t="s">
        <v>48</v>
      </c>
      <c r="G36" s="11"/>
    </row>
    <row r="37" spans="1:7" ht="13.95" customHeight="1" x14ac:dyDescent="0.3">
      <c r="A37" s="33" t="s">
        <v>49</v>
      </c>
      <c r="B37" s="29">
        <v>8037.4</v>
      </c>
      <c r="C37" s="19">
        <v>44111</v>
      </c>
      <c r="D37" s="20" t="s">
        <v>47</v>
      </c>
      <c r="E37" s="38" t="s">
        <v>49</v>
      </c>
      <c r="G37" s="11"/>
    </row>
    <row r="38" spans="1:7" ht="13.95" customHeight="1" x14ac:dyDescent="0.3">
      <c r="A38" s="33" t="s">
        <v>50</v>
      </c>
      <c r="B38" s="29">
        <v>36465.410000000003</v>
      </c>
      <c r="C38" s="19">
        <v>44113</v>
      </c>
      <c r="D38" s="20" t="s">
        <v>47</v>
      </c>
      <c r="E38" s="38" t="s">
        <v>50</v>
      </c>
      <c r="G38" s="11"/>
    </row>
    <row r="39" spans="1:7" ht="13.95" customHeight="1" x14ac:dyDescent="0.3">
      <c r="A39" s="33" t="s">
        <v>51</v>
      </c>
      <c r="B39" s="29">
        <v>1004.67</v>
      </c>
      <c r="C39" s="19">
        <v>44113</v>
      </c>
      <c r="D39" s="20" t="s">
        <v>52</v>
      </c>
      <c r="E39" s="38" t="s">
        <v>51</v>
      </c>
      <c r="G39" s="11"/>
    </row>
    <row r="40" spans="1:7" ht="13.95" customHeight="1" x14ac:dyDescent="0.3">
      <c r="A40" s="33" t="s">
        <v>53</v>
      </c>
      <c r="B40" s="29">
        <v>1710.91</v>
      </c>
      <c r="C40" s="19">
        <v>44113</v>
      </c>
      <c r="D40" s="20" t="s">
        <v>52</v>
      </c>
      <c r="E40" s="38" t="s">
        <v>53</v>
      </c>
      <c r="G40" s="11"/>
    </row>
    <row r="41" spans="1:7" ht="13.95" customHeight="1" x14ac:dyDescent="0.3">
      <c r="A41" s="33" t="s">
        <v>54</v>
      </c>
      <c r="B41" s="29">
        <v>1079.03</v>
      </c>
      <c r="C41" s="19">
        <v>44123</v>
      </c>
      <c r="D41" s="20"/>
      <c r="E41" s="38"/>
      <c r="G41" s="11"/>
    </row>
    <row r="42" spans="1:7" ht="13.95" customHeight="1" x14ac:dyDescent="0.3">
      <c r="A42" s="33"/>
      <c r="B42" s="29"/>
      <c r="C42" s="19"/>
      <c r="D42" s="20"/>
      <c r="E42" s="21"/>
      <c r="G42" s="11"/>
    </row>
    <row r="43" spans="1:7" ht="13.95" customHeight="1" x14ac:dyDescent="0.3">
      <c r="A43" s="132" t="s">
        <v>55</v>
      </c>
      <c r="B43" s="111">
        <f>SUM(B44,B66,B69)</f>
        <v>65078.659999999996</v>
      </c>
      <c r="C43" s="114"/>
      <c r="D43" s="113"/>
      <c r="E43" s="133"/>
      <c r="G43" s="11"/>
    </row>
    <row r="44" spans="1:7" ht="13.95" customHeight="1" x14ac:dyDescent="0.3">
      <c r="A44" s="46" t="s">
        <v>56</v>
      </c>
      <c r="B44" s="24">
        <f>SUM(B45:B65)</f>
        <v>57610.659999999996</v>
      </c>
      <c r="C44" s="47"/>
      <c r="D44" s="48"/>
      <c r="E44" s="49"/>
      <c r="G44" s="11"/>
    </row>
    <row r="45" spans="1:7" ht="13.95" customHeight="1" x14ac:dyDescent="0.3">
      <c r="A45" s="39" t="s">
        <v>57</v>
      </c>
      <c r="B45" s="29">
        <v>101</v>
      </c>
      <c r="C45" s="40">
        <v>44105</v>
      </c>
      <c r="D45" s="41" t="s">
        <v>12</v>
      </c>
      <c r="E45" s="42" t="s">
        <v>58</v>
      </c>
      <c r="G45" s="11"/>
    </row>
    <row r="46" spans="1:7" ht="13.95" customHeight="1" x14ac:dyDescent="0.3">
      <c r="A46" s="39" t="s">
        <v>57</v>
      </c>
      <c r="B46" s="29">
        <v>240</v>
      </c>
      <c r="C46" s="40">
        <v>44106</v>
      </c>
      <c r="D46" s="43" t="s">
        <v>12</v>
      </c>
      <c r="E46" s="42" t="s">
        <v>59</v>
      </c>
      <c r="G46" s="11"/>
    </row>
    <row r="47" spans="1:7" ht="13.95" customHeight="1" x14ac:dyDescent="0.3">
      <c r="A47" s="39" t="s">
        <v>60</v>
      </c>
      <c r="B47" s="29">
        <v>2104.5</v>
      </c>
      <c r="C47" s="40">
        <v>44109</v>
      </c>
      <c r="D47" s="43" t="s">
        <v>16</v>
      </c>
      <c r="E47" s="42" t="s">
        <v>61</v>
      </c>
      <c r="G47" s="11"/>
    </row>
    <row r="48" spans="1:7" ht="13.95" customHeight="1" x14ac:dyDescent="0.3">
      <c r="A48" s="39" t="s">
        <v>62</v>
      </c>
      <c r="B48" s="29">
        <v>1193</v>
      </c>
      <c r="C48" s="40">
        <v>44118</v>
      </c>
      <c r="D48" s="43" t="s">
        <v>16</v>
      </c>
      <c r="E48" s="42" t="s">
        <v>63</v>
      </c>
      <c r="G48" s="11"/>
    </row>
    <row r="49" spans="1:7" ht="13.95" customHeight="1" x14ac:dyDescent="0.3">
      <c r="A49" s="39" t="s">
        <v>60</v>
      </c>
      <c r="B49" s="29">
        <v>1918</v>
      </c>
      <c r="C49" s="40">
        <v>44118</v>
      </c>
      <c r="D49" s="43" t="s">
        <v>16</v>
      </c>
      <c r="E49" s="42" t="s">
        <v>64</v>
      </c>
      <c r="G49" s="11"/>
    </row>
    <row r="50" spans="1:7" ht="13.95" customHeight="1" x14ac:dyDescent="0.3">
      <c r="A50" s="39" t="s">
        <v>65</v>
      </c>
      <c r="B50" s="29">
        <v>11036.45</v>
      </c>
      <c r="C50" s="40">
        <v>44118</v>
      </c>
      <c r="D50" s="43" t="s">
        <v>16</v>
      </c>
      <c r="E50" s="42" t="s">
        <v>66</v>
      </c>
      <c r="G50" s="11"/>
    </row>
    <row r="51" spans="1:7" ht="13.95" customHeight="1" x14ac:dyDescent="0.3">
      <c r="A51" s="39" t="s">
        <v>67</v>
      </c>
      <c r="B51" s="29">
        <v>484.98</v>
      </c>
      <c r="C51" s="40">
        <v>44119</v>
      </c>
      <c r="D51" s="43" t="s">
        <v>16</v>
      </c>
      <c r="E51" s="42" t="s">
        <v>68</v>
      </c>
      <c r="G51" s="11"/>
    </row>
    <row r="52" spans="1:7" ht="13.95" customHeight="1" x14ac:dyDescent="0.3">
      <c r="A52" s="33" t="s">
        <v>69</v>
      </c>
      <c r="B52" s="29">
        <v>899.5</v>
      </c>
      <c r="C52" s="40">
        <v>44120</v>
      </c>
      <c r="D52" s="43" t="s">
        <v>16</v>
      </c>
      <c r="E52" s="42" t="s">
        <v>70</v>
      </c>
      <c r="G52" s="11"/>
    </row>
    <row r="53" spans="1:7" ht="13.95" customHeight="1" x14ac:dyDescent="0.3">
      <c r="A53" s="33" t="s">
        <v>71</v>
      </c>
      <c r="B53" s="29">
        <v>2875.76</v>
      </c>
      <c r="C53" s="40">
        <v>44120</v>
      </c>
      <c r="D53" s="43" t="s">
        <v>16</v>
      </c>
      <c r="E53" s="42" t="s">
        <v>72</v>
      </c>
      <c r="G53" s="11"/>
    </row>
    <row r="54" spans="1:7" ht="13.95" customHeight="1" x14ac:dyDescent="0.3">
      <c r="A54" s="33" t="s">
        <v>73</v>
      </c>
      <c r="B54" s="29">
        <v>2969.94</v>
      </c>
      <c r="C54" s="40">
        <v>44120</v>
      </c>
      <c r="D54" s="43" t="s">
        <v>16</v>
      </c>
      <c r="E54" s="42" t="s">
        <v>74</v>
      </c>
      <c r="G54" s="11"/>
    </row>
    <row r="55" spans="1:7" ht="13.95" customHeight="1" x14ac:dyDescent="0.3">
      <c r="A55" s="39" t="s">
        <v>75</v>
      </c>
      <c r="B55" s="29">
        <v>3649.34</v>
      </c>
      <c r="C55" s="40">
        <v>44120</v>
      </c>
      <c r="D55" s="43" t="s">
        <v>16</v>
      </c>
      <c r="E55" s="42" t="s">
        <v>76</v>
      </c>
      <c r="G55" s="11"/>
    </row>
    <row r="56" spans="1:7" ht="13.95" customHeight="1" x14ac:dyDescent="0.3">
      <c r="A56" s="39" t="s">
        <v>65</v>
      </c>
      <c r="B56" s="29">
        <v>9977.85</v>
      </c>
      <c r="C56" s="40">
        <v>44120</v>
      </c>
      <c r="D56" s="43" t="s">
        <v>16</v>
      </c>
      <c r="E56" s="42" t="s">
        <v>77</v>
      </c>
      <c r="G56" s="11"/>
    </row>
    <row r="57" spans="1:7" ht="13.95" customHeight="1" x14ac:dyDescent="0.3">
      <c r="A57" s="39" t="s">
        <v>78</v>
      </c>
      <c r="B57" s="29">
        <v>2439.1</v>
      </c>
      <c r="C57" s="40">
        <v>44120</v>
      </c>
      <c r="D57" s="43" t="s">
        <v>16</v>
      </c>
      <c r="E57" s="42" t="s">
        <v>79</v>
      </c>
      <c r="G57" s="11"/>
    </row>
    <row r="58" spans="1:7" ht="13.95" customHeight="1" x14ac:dyDescent="0.3">
      <c r="A58" s="39" t="s">
        <v>80</v>
      </c>
      <c r="B58" s="29">
        <v>2885</v>
      </c>
      <c r="C58" s="40">
        <v>44120</v>
      </c>
      <c r="D58" s="43" t="s">
        <v>12</v>
      </c>
      <c r="E58" s="42" t="s">
        <v>81</v>
      </c>
      <c r="G58" s="11"/>
    </row>
    <row r="59" spans="1:7" ht="13.95" customHeight="1" x14ac:dyDescent="0.3">
      <c r="A59" s="39" t="s">
        <v>65</v>
      </c>
      <c r="B59" s="29">
        <v>4123.03</v>
      </c>
      <c r="C59" s="40">
        <v>44126</v>
      </c>
      <c r="D59" s="43" t="s">
        <v>16</v>
      </c>
      <c r="E59" s="42" t="s">
        <v>82</v>
      </c>
      <c r="G59" s="11"/>
    </row>
    <row r="60" spans="1:7" ht="13.95" customHeight="1" x14ac:dyDescent="0.3">
      <c r="A60" s="39" t="s">
        <v>65</v>
      </c>
      <c r="B60" s="29">
        <v>1050.21</v>
      </c>
      <c r="C60" s="40">
        <v>44126</v>
      </c>
      <c r="D60" s="43" t="s">
        <v>16</v>
      </c>
      <c r="E60" s="42" t="s">
        <v>83</v>
      </c>
      <c r="G60" s="11"/>
    </row>
    <row r="61" spans="1:7" ht="13.95" customHeight="1" x14ac:dyDescent="0.3">
      <c r="A61" s="39" t="s">
        <v>62</v>
      </c>
      <c r="B61" s="29">
        <v>93</v>
      </c>
      <c r="C61" s="40">
        <v>44127</v>
      </c>
      <c r="D61" s="43" t="s">
        <v>16</v>
      </c>
      <c r="E61" s="42" t="s">
        <v>84</v>
      </c>
      <c r="G61" s="11"/>
    </row>
    <row r="62" spans="1:7" ht="13.95" customHeight="1" x14ac:dyDescent="0.3">
      <c r="A62" s="39" t="s">
        <v>85</v>
      </c>
      <c r="B62" s="29">
        <v>420</v>
      </c>
      <c r="C62" s="40">
        <v>44130</v>
      </c>
      <c r="D62" s="43" t="s">
        <v>16</v>
      </c>
      <c r="E62" s="42" t="s">
        <v>86</v>
      </c>
      <c r="G62" s="11"/>
    </row>
    <row r="63" spans="1:7" ht="13.95" customHeight="1" x14ac:dyDescent="0.3">
      <c r="A63" s="39" t="s">
        <v>87</v>
      </c>
      <c r="B63" s="29">
        <v>1050</v>
      </c>
      <c r="C63" s="40">
        <v>44130</v>
      </c>
      <c r="D63" s="43" t="s">
        <v>12</v>
      </c>
      <c r="E63" s="42" t="s">
        <v>88</v>
      </c>
      <c r="G63" s="11"/>
    </row>
    <row r="64" spans="1:7" ht="13.95" customHeight="1" x14ac:dyDescent="0.3">
      <c r="A64" s="39" t="s">
        <v>89</v>
      </c>
      <c r="B64" s="29">
        <v>8100</v>
      </c>
      <c r="C64" s="40">
        <v>44130</v>
      </c>
      <c r="D64" s="43" t="s">
        <v>12</v>
      </c>
      <c r="E64" s="42" t="s">
        <v>90</v>
      </c>
      <c r="G64" s="11"/>
    </row>
    <row r="65" spans="1:7" ht="13.95" customHeight="1" x14ac:dyDescent="0.3">
      <c r="A65" s="44"/>
      <c r="B65" s="45"/>
      <c r="C65" s="35"/>
      <c r="D65" s="36"/>
      <c r="E65" s="37"/>
      <c r="G65" s="11"/>
    </row>
    <row r="66" spans="1:7" ht="13.95" customHeight="1" x14ac:dyDescent="0.3">
      <c r="A66" s="46" t="s">
        <v>91</v>
      </c>
      <c r="B66" s="24">
        <f>SUM(B67:B67)</f>
        <v>0</v>
      </c>
      <c r="C66" s="47"/>
      <c r="D66" s="48"/>
      <c r="E66" s="49"/>
      <c r="G66" s="11"/>
    </row>
    <row r="67" spans="1:7" ht="13.95" customHeight="1" x14ac:dyDescent="0.3">
      <c r="A67" s="39"/>
      <c r="B67" s="29"/>
      <c r="C67" s="50"/>
      <c r="D67" s="51"/>
      <c r="E67" s="52"/>
      <c r="G67" s="11"/>
    </row>
    <row r="68" spans="1:7" ht="13.95" customHeight="1" x14ac:dyDescent="0.3">
      <c r="A68" s="39"/>
      <c r="B68" s="29"/>
      <c r="C68" s="50"/>
      <c r="D68" s="53"/>
      <c r="E68" s="52"/>
      <c r="G68" s="11"/>
    </row>
    <row r="69" spans="1:7" ht="13.95" customHeight="1" x14ac:dyDescent="0.3">
      <c r="A69" s="46" t="s">
        <v>92</v>
      </c>
      <c r="B69" s="24">
        <f>SUM(B70:B71)</f>
        <v>7468</v>
      </c>
      <c r="C69" s="47"/>
      <c r="D69" s="48"/>
      <c r="E69" s="49"/>
      <c r="G69" s="11"/>
    </row>
    <row r="70" spans="1:7" ht="13.95" customHeight="1" x14ac:dyDescent="0.3">
      <c r="A70" s="39" t="s">
        <v>93</v>
      </c>
      <c r="B70" s="29">
        <v>7468</v>
      </c>
      <c r="C70" s="50">
        <v>44120</v>
      </c>
      <c r="D70" s="51" t="s">
        <v>16</v>
      </c>
      <c r="E70" s="52" t="s">
        <v>94</v>
      </c>
      <c r="G70" s="11"/>
    </row>
    <row r="71" spans="1:7" ht="13.95" customHeight="1" x14ac:dyDescent="0.3">
      <c r="A71" s="62"/>
      <c r="B71" s="57"/>
      <c r="C71" s="40"/>
      <c r="D71" s="43"/>
      <c r="E71" s="42"/>
      <c r="G71" s="11"/>
    </row>
    <row r="72" spans="1:7" ht="13.95" customHeight="1" x14ac:dyDescent="0.3">
      <c r="A72" s="130" t="s">
        <v>95</v>
      </c>
      <c r="B72" s="111">
        <f>SUM(B73,B77,B93,B97,,B101,B104,B109,B113)</f>
        <v>40277.770000000004</v>
      </c>
      <c r="C72" s="110"/>
      <c r="D72" s="112"/>
      <c r="E72" s="131"/>
      <c r="G72" s="11"/>
    </row>
    <row r="73" spans="1:7" ht="13.95" customHeight="1" x14ac:dyDescent="0.3">
      <c r="A73" s="46" t="s">
        <v>96</v>
      </c>
      <c r="B73" s="24">
        <f>SUM(B74:B76)</f>
        <v>1628.59</v>
      </c>
      <c r="C73" s="47"/>
      <c r="D73" s="48"/>
      <c r="E73" s="49"/>
      <c r="G73" s="11"/>
    </row>
    <row r="74" spans="1:7" ht="13.95" customHeight="1" x14ac:dyDescent="0.3">
      <c r="A74" s="54" t="s">
        <v>97</v>
      </c>
      <c r="B74" s="29">
        <v>771.93</v>
      </c>
      <c r="C74" s="50">
        <v>44106</v>
      </c>
      <c r="D74" s="55" t="s">
        <v>12</v>
      </c>
      <c r="E74" s="52" t="s">
        <v>98</v>
      </c>
      <c r="G74" s="11"/>
    </row>
    <row r="75" spans="1:7" ht="13.95" customHeight="1" x14ac:dyDescent="0.3">
      <c r="A75" s="54" t="s">
        <v>97</v>
      </c>
      <c r="B75" s="29">
        <v>856.66</v>
      </c>
      <c r="C75" s="50">
        <v>44120</v>
      </c>
      <c r="D75" s="55" t="s">
        <v>12</v>
      </c>
      <c r="E75" s="56" t="s">
        <v>99</v>
      </c>
      <c r="G75" s="11"/>
    </row>
    <row r="76" spans="1:7" ht="13.95" customHeight="1" x14ac:dyDescent="0.3">
      <c r="A76" s="54"/>
      <c r="B76" s="57"/>
      <c r="C76" s="40"/>
      <c r="D76" s="43"/>
      <c r="E76" s="42"/>
      <c r="G76" s="11"/>
    </row>
    <row r="77" spans="1:7" ht="13.95" customHeight="1" x14ac:dyDescent="0.3">
      <c r="A77" s="46" t="s">
        <v>100</v>
      </c>
      <c r="B77" s="24">
        <f>SUM(B78:B92)</f>
        <v>12262.090000000002</v>
      </c>
      <c r="C77" s="47"/>
      <c r="D77" s="48"/>
      <c r="E77" s="49"/>
      <c r="G77" s="11"/>
    </row>
    <row r="78" spans="1:7" ht="13.95" customHeight="1" x14ac:dyDescent="0.3">
      <c r="A78" s="54" t="s">
        <v>101</v>
      </c>
      <c r="B78" s="29">
        <v>243.26</v>
      </c>
      <c r="C78" s="50">
        <v>44106</v>
      </c>
      <c r="D78" s="55" t="s">
        <v>16</v>
      </c>
      <c r="E78" s="56" t="s">
        <v>102</v>
      </c>
      <c r="G78" s="11"/>
    </row>
    <row r="79" spans="1:7" ht="13.95" customHeight="1" x14ac:dyDescent="0.3">
      <c r="A79" s="54" t="s">
        <v>97</v>
      </c>
      <c r="B79" s="29">
        <v>1966.46</v>
      </c>
      <c r="C79" s="50">
        <v>44106</v>
      </c>
      <c r="D79" s="55" t="s">
        <v>12</v>
      </c>
      <c r="E79" s="52" t="s">
        <v>103</v>
      </c>
      <c r="G79" s="11"/>
    </row>
    <row r="80" spans="1:7" ht="13.95" customHeight="1" x14ac:dyDescent="0.3">
      <c r="A80" s="54" t="s">
        <v>104</v>
      </c>
      <c r="B80" s="29">
        <v>496.89</v>
      </c>
      <c r="C80" s="50">
        <v>44106</v>
      </c>
      <c r="D80" s="55" t="s">
        <v>12</v>
      </c>
      <c r="E80" s="52" t="s">
        <v>105</v>
      </c>
      <c r="G80" s="11"/>
    </row>
    <row r="81" spans="1:7" ht="13.95" customHeight="1" x14ac:dyDescent="0.3">
      <c r="A81" s="54" t="s">
        <v>101</v>
      </c>
      <c r="B81" s="29">
        <v>194.86</v>
      </c>
      <c r="C81" s="50">
        <v>44113</v>
      </c>
      <c r="D81" s="55" t="s">
        <v>16</v>
      </c>
      <c r="E81" s="52" t="s">
        <v>106</v>
      </c>
      <c r="G81" s="11"/>
    </row>
    <row r="82" spans="1:7" ht="13.95" customHeight="1" x14ac:dyDescent="0.3">
      <c r="A82" s="54" t="s">
        <v>104</v>
      </c>
      <c r="B82" s="29">
        <v>582.08000000000004</v>
      </c>
      <c r="C82" s="50">
        <v>44113</v>
      </c>
      <c r="D82" s="55" t="s">
        <v>12</v>
      </c>
      <c r="E82" s="52" t="s">
        <v>107</v>
      </c>
      <c r="G82" s="11"/>
    </row>
    <row r="83" spans="1:7" ht="13.95" customHeight="1" x14ac:dyDescent="0.3">
      <c r="A83" s="39" t="s">
        <v>101</v>
      </c>
      <c r="B83" s="29">
        <v>302.67</v>
      </c>
      <c r="C83" s="50">
        <v>44120</v>
      </c>
      <c r="D83" s="55" t="s">
        <v>16</v>
      </c>
      <c r="E83" s="56" t="s">
        <v>108</v>
      </c>
      <c r="G83" s="11"/>
    </row>
    <row r="84" spans="1:7" s="58" customFormat="1" ht="13.95" customHeight="1" x14ac:dyDescent="0.3">
      <c r="A84" s="54" t="s">
        <v>97</v>
      </c>
      <c r="B84" s="29">
        <v>1899.93</v>
      </c>
      <c r="C84" s="50">
        <v>44120</v>
      </c>
      <c r="D84" s="55" t="s">
        <v>12</v>
      </c>
      <c r="E84" s="56" t="s">
        <v>109</v>
      </c>
      <c r="G84" s="59"/>
    </row>
    <row r="85" spans="1:7" s="58" customFormat="1" ht="13.95" customHeight="1" x14ac:dyDescent="0.3">
      <c r="A85" s="54" t="s">
        <v>104</v>
      </c>
      <c r="B85" s="29">
        <v>459.66</v>
      </c>
      <c r="C85" s="50">
        <v>44120</v>
      </c>
      <c r="D85" s="55" t="s">
        <v>12</v>
      </c>
      <c r="E85" s="56" t="s">
        <v>110</v>
      </c>
      <c r="G85" s="59"/>
    </row>
    <row r="86" spans="1:7" s="58" customFormat="1" ht="13.95" customHeight="1" x14ac:dyDescent="0.3">
      <c r="A86" s="54" t="s">
        <v>97</v>
      </c>
      <c r="B86" s="29">
        <v>363.11</v>
      </c>
      <c r="C86" s="50">
        <v>44127</v>
      </c>
      <c r="D86" s="55" t="s">
        <v>12</v>
      </c>
      <c r="E86" s="56" t="s">
        <v>111</v>
      </c>
      <c r="G86" s="59"/>
    </row>
    <row r="87" spans="1:7" s="58" customFormat="1" ht="13.95" customHeight="1" x14ac:dyDescent="0.3">
      <c r="A87" s="54" t="s">
        <v>104</v>
      </c>
      <c r="B87" s="29">
        <v>430.68</v>
      </c>
      <c r="C87" s="50">
        <v>44127</v>
      </c>
      <c r="D87" s="55" t="s">
        <v>12</v>
      </c>
      <c r="E87" s="56" t="s">
        <v>112</v>
      </c>
      <c r="G87" s="59"/>
    </row>
    <row r="88" spans="1:7" s="58" customFormat="1" ht="13.95" customHeight="1" x14ac:dyDescent="0.3">
      <c r="A88" s="54" t="s">
        <v>113</v>
      </c>
      <c r="B88" s="29">
        <v>1980</v>
      </c>
      <c r="C88" s="50">
        <v>44132</v>
      </c>
      <c r="D88" s="55" t="s">
        <v>16</v>
      </c>
      <c r="E88" s="56" t="s">
        <v>114</v>
      </c>
      <c r="G88" s="59"/>
    </row>
    <row r="89" spans="1:7" s="58" customFormat="1" ht="13.95" customHeight="1" x14ac:dyDescent="0.3">
      <c r="A89" s="54" t="s">
        <v>115</v>
      </c>
      <c r="B89" s="29">
        <v>2492.0500000000002</v>
      </c>
      <c r="C89" s="50">
        <v>44132</v>
      </c>
      <c r="D89" s="55" t="s">
        <v>16</v>
      </c>
      <c r="E89" s="56" t="s">
        <v>116</v>
      </c>
      <c r="G89" s="59"/>
    </row>
    <row r="90" spans="1:7" s="58" customFormat="1" ht="13.95" customHeight="1" x14ac:dyDescent="0.3">
      <c r="A90" s="54" t="s">
        <v>97</v>
      </c>
      <c r="B90" s="29">
        <v>367.04</v>
      </c>
      <c r="C90" s="50">
        <v>44133</v>
      </c>
      <c r="D90" s="55" t="s">
        <v>12</v>
      </c>
      <c r="E90" s="56" t="s">
        <v>117</v>
      </c>
      <c r="G90" s="59"/>
    </row>
    <row r="91" spans="1:7" s="58" customFormat="1" ht="13.95" customHeight="1" x14ac:dyDescent="0.3">
      <c r="A91" s="54" t="s">
        <v>104</v>
      </c>
      <c r="B91" s="29">
        <v>483.4</v>
      </c>
      <c r="C91" s="50">
        <v>44133</v>
      </c>
      <c r="D91" s="55" t="s">
        <v>12</v>
      </c>
      <c r="E91" s="56" t="s">
        <v>118</v>
      </c>
      <c r="G91" s="59"/>
    </row>
    <row r="92" spans="1:7" ht="13.95" customHeight="1" x14ac:dyDescent="0.3">
      <c r="A92" s="44"/>
      <c r="B92" s="45"/>
      <c r="C92" s="35"/>
      <c r="D92" s="60"/>
      <c r="E92" s="61"/>
      <c r="G92" s="11"/>
    </row>
    <row r="93" spans="1:7" ht="13.95" customHeight="1" x14ac:dyDescent="0.3">
      <c r="A93" s="46" t="s">
        <v>119</v>
      </c>
      <c r="B93" s="24">
        <f>SUM(B94:B96)</f>
        <v>1067.7</v>
      </c>
      <c r="C93" s="47"/>
      <c r="D93" s="48"/>
      <c r="E93" s="49"/>
      <c r="G93" s="11"/>
    </row>
    <row r="94" spans="1:7" ht="13.95" customHeight="1" x14ac:dyDescent="0.3">
      <c r="A94" s="33" t="s">
        <v>120</v>
      </c>
      <c r="B94" s="29">
        <v>930</v>
      </c>
      <c r="C94" s="50">
        <v>44120</v>
      </c>
      <c r="D94" s="51" t="s">
        <v>12</v>
      </c>
      <c r="E94" s="52" t="s">
        <v>121</v>
      </c>
      <c r="G94" s="11"/>
    </row>
    <row r="95" spans="1:7" ht="13.95" customHeight="1" x14ac:dyDescent="0.3">
      <c r="A95" s="54" t="s">
        <v>122</v>
      </c>
      <c r="B95" s="29">
        <v>137.69999999999999</v>
      </c>
      <c r="C95" s="50">
        <v>44132</v>
      </c>
      <c r="D95" s="51" t="s">
        <v>12</v>
      </c>
      <c r="E95" s="52" t="s">
        <v>123</v>
      </c>
      <c r="G95" s="11"/>
    </row>
    <row r="96" spans="1:7" ht="13.95" customHeight="1" x14ac:dyDescent="0.3">
      <c r="A96" s="62"/>
      <c r="B96" s="63"/>
      <c r="C96" s="19"/>
      <c r="D96" s="20"/>
      <c r="E96" s="21"/>
      <c r="G96" s="11"/>
    </row>
    <row r="97" spans="1:7" ht="13.95" customHeight="1" x14ac:dyDescent="0.3">
      <c r="A97" s="46" t="s">
        <v>124</v>
      </c>
      <c r="B97" s="24">
        <f>SUM(B98:B100)</f>
        <v>462.23</v>
      </c>
      <c r="C97" s="47"/>
      <c r="D97" s="48"/>
      <c r="E97" s="49"/>
      <c r="G97" s="11"/>
    </row>
    <row r="98" spans="1:7" ht="13.95" customHeight="1" x14ac:dyDescent="0.3">
      <c r="A98" s="39" t="s">
        <v>125</v>
      </c>
      <c r="B98" s="64">
        <v>259.5</v>
      </c>
      <c r="C98" s="19">
        <v>44110</v>
      </c>
      <c r="D98" s="20" t="s">
        <v>16</v>
      </c>
      <c r="E98" s="21" t="s">
        <v>126</v>
      </c>
      <c r="G98" s="11"/>
    </row>
    <row r="99" spans="1:7" ht="13.95" customHeight="1" x14ac:dyDescent="0.3">
      <c r="A99" s="39" t="s">
        <v>127</v>
      </c>
      <c r="B99" s="64">
        <v>202.73</v>
      </c>
      <c r="C99" s="19">
        <v>44110</v>
      </c>
      <c r="D99" s="20" t="s">
        <v>12</v>
      </c>
      <c r="E99" s="21" t="s">
        <v>128</v>
      </c>
      <c r="G99" s="11"/>
    </row>
    <row r="100" spans="1:7" ht="13.95" customHeight="1" x14ac:dyDescent="0.3">
      <c r="A100" s="62"/>
      <c r="B100" s="63"/>
      <c r="C100" s="19"/>
      <c r="D100" s="20"/>
      <c r="E100" s="21"/>
      <c r="G100" s="11"/>
    </row>
    <row r="101" spans="1:7" ht="13.95" customHeight="1" x14ac:dyDescent="0.3">
      <c r="A101" s="46" t="s">
        <v>129</v>
      </c>
      <c r="B101" s="24">
        <f>SUM(B102:B103)</f>
        <v>689</v>
      </c>
      <c r="C101" s="47"/>
      <c r="D101" s="48"/>
      <c r="E101" s="49"/>
      <c r="G101" s="11"/>
    </row>
    <row r="102" spans="1:7" ht="13.95" customHeight="1" x14ac:dyDescent="0.3">
      <c r="A102" s="39" t="s">
        <v>130</v>
      </c>
      <c r="B102" s="64">
        <v>689</v>
      </c>
      <c r="C102" s="19">
        <v>44117</v>
      </c>
      <c r="D102" s="20" t="s">
        <v>16</v>
      </c>
      <c r="E102" s="21" t="s">
        <v>131</v>
      </c>
      <c r="G102" s="11"/>
    </row>
    <row r="103" spans="1:7" ht="13.95" customHeight="1" x14ac:dyDescent="0.3">
      <c r="A103" s="65"/>
      <c r="B103" s="34"/>
      <c r="C103" s="66"/>
      <c r="D103" s="67"/>
      <c r="E103" s="68"/>
      <c r="G103" s="11"/>
    </row>
    <row r="104" spans="1:7" ht="13.95" customHeight="1" x14ac:dyDescent="0.3">
      <c r="A104" s="46" t="s">
        <v>132</v>
      </c>
      <c r="B104" s="24">
        <f>SUM(B105:B108)</f>
        <v>19618.16</v>
      </c>
      <c r="C104" s="47"/>
      <c r="D104" s="48"/>
      <c r="E104" s="49"/>
      <c r="G104" s="11"/>
    </row>
    <row r="105" spans="1:7" ht="13.95" customHeight="1" x14ac:dyDescent="0.3">
      <c r="A105" s="62" t="s">
        <v>133</v>
      </c>
      <c r="B105" s="64">
        <v>4854.12</v>
      </c>
      <c r="C105" s="50">
        <v>44124</v>
      </c>
      <c r="D105" s="51" t="s">
        <v>12</v>
      </c>
      <c r="E105" s="69" t="s">
        <v>134</v>
      </c>
      <c r="G105" s="11"/>
    </row>
    <row r="106" spans="1:7" ht="13.95" customHeight="1" x14ac:dyDescent="0.3">
      <c r="A106" s="62" t="s">
        <v>135</v>
      </c>
      <c r="B106" s="64">
        <v>10255.24</v>
      </c>
      <c r="C106" s="50">
        <v>44124</v>
      </c>
      <c r="D106" s="51" t="s">
        <v>12</v>
      </c>
      <c r="E106" s="52" t="s">
        <v>136</v>
      </c>
      <c r="G106" s="11"/>
    </row>
    <row r="107" spans="1:7" ht="13.95" customHeight="1" x14ac:dyDescent="0.3">
      <c r="A107" s="62" t="s">
        <v>135</v>
      </c>
      <c r="B107" s="64">
        <v>4508.8</v>
      </c>
      <c r="C107" s="50">
        <v>44124</v>
      </c>
      <c r="D107" s="51" t="s">
        <v>12</v>
      </c>
      <c r="E107" s="52" t="s">
        <v>137</v>
      </c>
      <c r="G107" s="11"/>
    </row>
    <row r="108" spans="1:7" ht="13.95" customHeight="1" x14ac:dyDescent="0.3">
      <c r="A108" s="62"/>
      <c r="B108" s="63"/>
      <c r="C108" s="40"/>
      <c r="D108" s="43"/>
      <c r="E108" s="42"/>
      <c r="G108" s="11"/>
    </row>
    <row r="109" spans="1:7" ht="13.95" customHeight="1" x14ac:dyDescent="0.3">
      <c r="A109" s="46" t="s">
        <v>138</v>
      </c>
      <c r="B109" s="24">
        <f>SUM(B110:B112)</f>
        <v>550</v>
      </c>
      <c r="C109" s="47"/>
      <c r="D109" s="48"/>
      <c r="E109" s="49"/>
      <c r="G109" s="11"/>
    </row>
    <row r="110" spans="1:7" ht="13.95" customHeight="1" x14ac:dyDescent="0.3">
      <c r="A110" s="33" t="s">
        <v>139</v>
      </c>
      <c r="B110" s="29">
        <v>275</v>
      </c>
      <c r="C110" s="40">
        <v>44132</v>
      </c>
      <c r="D110" s="43" t="s">
        <v>12</v>
      </c>
      <c r="E110" s="42" t="s">
        <v>140</v>
      </c>
      <c r="G110" s="11"/>
    </row>
    <row r="111" spans="1:7" ht="13.95" customHeight="1" x14ac:dyDescent="0.3">
      <c r="A111" s="33" t="s">
        <v>139</v>
      </c>
      <c r="B111" s="29">
        <v>275</v>
      </c>
      <c r="C111" s="40">
        <v>44132</v>
      </c>
      <c r="D111" s="43" t="s">
        <v>12</v>
      </c>
      <c r="E111" s="42" t="s">
        <v>141</v>
      </c>
      <c r="G111" s="11"/>
    </row>
    <row r="112" spans="1:7" ht="13.95" customHeight="1" x14ac:dyDescent="0.3">
      <c r="A112" s="54"/>
      <c r="B112" s="57"/>
      <c r="C112" s="40"/>
      <c r="D112" s="43"/>
      <c r="E112" s="42"/>
      <c r="G112" s="11"/>
    </row>
    <row r="113" spans="1:7" ht="13.95" customHeight="1" x14ac:dyDescent="0.3">
      <c r="A113" s="46" t="s">
        <v>142</v>
      </c>
      <c r="B113" s="24">
        <f>SUM(B114:B115)</f>
        <v>4000</v>
      </c>
      <c r="C113" s="47"/>
      <c r="D113" s="48"/>
      <c r="E113" s="49"/>
      <c r="G113" s="11"/>
    </row>
    <row r="114" spans="1:7" ht="13.95" customHeight="1" x14ac:dyDescent="0.3">
      <c r="A114" s="70" t="s">
        <v>143</v>
      </c>
      <c r="B114" s="29">
        <v>4000</v>
      </c>
      <c r="C114" s="40">
        <v>44125</v>
      </c>
      <c r="D114" s="43" t="s">
        <v>16</v>
      </c>
      <c r="E114" s="42" t="s">
        <v>144</v>
      </c>
      <c r="G114" s="11"/>
    </row>
    <row r="115" spans="1:7" ht="13.95" customHeight="1" x14ac:dyDescent="0.3">
      <c r="A115" s="39"/>
      <c r="B115" s="29"/>
      <c r="C115" s="50"/>
      <c r="D115" s="51"/>
      <c r="E115" s="56"/>
      <c r="G115" s="11"/>
    </row>
    <row r="116" spans="1:7" ht="13.95" customHeight="1" x14ac:dyDescent="0.3">
      <c r="A116" s="130" t="s">
        <v>145</v>
      </c>
      <c r="B116" s="111">
        <f>SUM(B117,B123)</f>
        <v>3073.62</v>
      </c>
      <c r="C116" s="110"/>
      <c r="D116" s="112"/>
      <c r="E116" s="131"/>
      <c r="G116" s="11"/>
    </row>
    <row r="117" spans="1:7" ht="13.95" customHeight="1" x14ac:dyDescent="0.3">
      <c r="A117" s="46" t="s">
        <v>146</v>
      </c>
      <c r="B117" s="24">
        <f>SUM(B118:B122)</f>
        <v>1424.62</v>
      </c>
      <c r="C117" s="47"/>
      <c r="D117" s="48"/>
      <c r="E117" s="49"/>
      <c r="G117" s="11"/>
    </row>
    <row r="118" spans="1:7" ht="13.95" customHeight="1" x14ac:dyDescent="0.3">
      <c r="A118" s="70" t="s">
        <v>147</v>
      </c>
      <c r="B118" s="29">
        <v>40</v>
      </c>
      <c r="C118" s="50">
        <v>44112</v>
      </c>
      <c r="D118" s="51" t="s">
        <v>12</v>
      </c>
      <c r="E118" s="52" t="s">
        <v>148</v>
      </c>
      <c r="G118" s="11"/>
    </row>
    <row r="119" spans="1:7" ht="13.95" customHeight="1" x14ac:dyDescent="0.3">
      <c r="A119" s="70" t="s">
        <v>149</v>
      </c>
      <c r="B119" s="29">
        <v>500</v>
      </c>
      <c r="C119" s="50">
        <v>44112</v>
      </c>
      <c r="D119" s="51" t="s">
        <v>12</v>
      </c>
      <c r="E119" s="52" t="s">
        <v>150</v>
      </c>
      <c r="G119" s="11"/>
    </row>
    <row r="120" spans="1:7" ht="13.95" customHeight="1" x14ac:dyDescent="0.3">
      <c r="A120" s="70" t="s">
        <v>151</v>
      </c>
      <c r="B120" s="29">
        <v>322.02</v>
      </c>
      <c r="C120" s="50">
        <v>44119</v>
      </c>
      <c r="D120" s="51" t="s">
        <v>152</v>
      </c>
      <c r="E120" s="52" t="s">
        <v>153</v>
      </c>
      <c r="G120" s="11"/>
    </row>
    <row r="121" spans="1:7" ht="13.95" customHeight="1" x14ac:dyDescent="0.3">
      <c r="A121" s="70" t="s">
        <v>151</v>
      </c>
      <c r="B121" s="29">
        <v>562.6</v>
      </c>
      <c r="C121" s="50">
        <v>44130</v>
      </c>
      <c r="D121" s="51" t="s">
        <v>152</v>
      </c>
      <c r="E121" s="52" t="s">
        <v>154</v>
      </c>
      <c r="G121" s="11"/>
    </row>
    <row r="122" spans="1:7" ht="13.95" customHeight="1" x14ac:dyDescent="0.3">
      <c r="A122" s="33"/>
      <c r="B122" s="29"/>
      <c r="C122" s="50"/>
      <c r="D122" s="51"/>
      <c r="E122" s="52"/>
      <c r="G122" s="11"/>
    </row>
    <row r="123" spans="1:7" ht="13.95" customHeight="1" x14ac:dyDescent="0.3">
      <c r="A123" s="46" t="s">
        <v>155</v>
      </c>
      <c r="B123" s="24">
        <f>SUM(B124:B126)</f>
        <v>1649</v>
      </c>
      <c r="C123" s="47"/>
      <c r="D123" s="48"/>
      <c r="E123" s="49"/>
      <c r="G123" s="11"/>
    </row>
    <row r="124" spans="1:7" ht="13.95" customHeight="1" x14ac:dyDescent="0.3">
      <c r="A124" s="33" t="s">
        <v>156</v>
      </c>
      <c r="B124" s="29">
        <v>1552</v>
      </c>
      <c r="C124" s="50">
        <v>44117</v>
      </c>
      <c r="D124" s="51" t="s">
        <v>157</v>
      </c>
      <c r="E124" s="52" t="s">
        <v>158</v>
      </c>
      <c r="G124" s="11"/>
    </row>
    <row r="125" spans="1:7" ht="13.95" customHeight="1" x14ac:dyDescent="0.3">
      <c r="A125" s="33" t="s">
        <v>159</v>
      </c>
      <c r="B125" s="29">
        <v>97</v>
      </c>
      <c r="C125" s="50">
        <v>44119</v>
      </c>
      <c r="D125" s="51" t="s">
        <v>12</v>
      </c>
      <c r="E125" s="52" t="s">
        <v>160</v>
      </c>
      <c r="G125" s="11"/>
    </row>
    <row r="126" spans="1:7" ht="13.95" customHeight="1" x14ac:dyDescent="0.3">
      <c r="A126" s="39"/>
      <c r="B126" s="29"/>
      <c r="C126" s="50"/>
      <c r="D126" s="51"/>
      <c r="E126" s="52"/>
      <c r="G126" s="11"/>
    </row>
    <row r="127" spans="1:7" ht="13.95" customHeight="1" x14ac:dyDescent="0.3">
      <c r="A127" s="130" t="s">
        <v>161</v>
      </c>
      <c r="B127" s="111">
        <f>SUM(B128,B130,B133,B150)</f>
        <v>10711.89</v>
      </c>
      <c r="C127" s="110"/>
      <c r="D127" s="112"/>
      <c r="E127" s="131"/>
      <c r="G127" s="11"/>
    </row>
    <row r="128" spans="1:7" ht="13.95" customHeight="1" x14ac:dyDescent="0.3">
      <c r="A128" s="46" t="s">
        <v>162</v>
      </c>
      <c r="B128" s="24">
        <f>SUM(B129)</f>
        <v>0</v>
      </c>
      <c r="C128" s="47"/>
      <c r="D128" s="48"/>
      <c r="E128" s="49"/>
      <c r="G128" s="11"/>
    </row>
    <row r="129" spans="1:7" ht="13.95" customHeight="1" x14ac:dyDescent="0.3">
      <c r="A129" s="39"/>
      <c r="B129" s="71"/>
      <c r="C129" s="50"/>
      <c r="D129" s="51"/>
      <c r="E129" s="56"/>
      <c r="G129" s="11"/>
    </row>
    <row r="130" spans="1:7" ht="13.95" customHeight="1" x14ac:dyDescent="0.3">
      <c r="A130" s="46" t="s">
        <v>163</v>
      </c>
      <c r="B130" s="24">
        <f>SUM(B131:B132)</f>
        <v>0</v>
      </c>
      <c r="C130" s="47"/>
      <c r="D130" s="48"/>
      <c r="E130" s="49"/>
      <c r="G130" s="11"/>
    </row>
    <row r="131" spans="1:7" ht="13.95" customHeight="1" x14ac:dyDescent="0.3">
      <c r="A131" s="72"/>
      <c r="B131" s="73"/>
      <c r="C131" s="74"/>
      <c r="D131" s="75"/>
      <c r="E131" s="76"/>
      <c r="G131" s="11"/>
    </row>
    <row r="132" spans="1:7" ht="13.95" customHeight="1" x14ac:dyDescent="0.3">
      <c r="A132" s="39"/>
      <c r="B132" s="29"/>
      <c r="C132" s="50"/>
      <c r="D132" s="51"/>
      <c r="E132" s="52"/>
      <c r="G132" s="11"/>
    </row>
    <row r="133" spans="1:7" ht="13.95" customHeight="1" x14ac:dyDescent="0.3">
      <c r="A133" s="46" t="s">
        <v>164</v>
      </c>
      <c r="B133" s="24">
        <f>SUM(B134:B149)</f>
        <v>9597.6899999999987</v>
      </c>
      <c r="C133" s="47"/>
      <c r="D133" s="48"/>
      <c r="E133" s="49"/>
      <c r="G133" s="11"/>
    </row>
    <row r="134" spans="1:7" ht="13.95" customHeight="1" x14ac:dyDescent="0.3">
      <c r="A134" s="70" t="s">
        <v>165</v>
      </c>
      <c r="B134" s="77">
        <v>1918.83</v>
      </c>
      <c r="C134" s="50">
        <v>44113</v>
      </c>
      <c r="D134" s="51" t="s">
        <v>12</v>
      </c>
      <c r="E134" s="78" t="s">
        <v>165</v>
      </c>
      <c r="G134" s="11"/>
    </row>
    <row r="135" spans="1:7" ht="13.95" customHeight="1" x14ac:dyDescent="0.3">
      <c r="A135" s="70" t="s">
        <v>166</v>
      </c>
      <c r="B135" s="77">
        <v>1974.5</v>
      </c>
      <c r="C135" s="50">
        <v>44113</v>
      </c>
      <c r="D135" s="51" t="s">
        <v>12</v>
      </c>
      <c r="E135" s="78" t="s">
        <v>166</v>
      </c>
      <c r="G135" s="11"/>
    </row>
    <row r="136" spans="1:7" ht="13.95" customHeight="1" x14ac:dyDescent="0.3">
      <c r="A136" s="70" t="s">
        <v>167</v>
      </c>
      <c r="B136" s="77">
        <v>135.53</v>
      </c>
      <c r="C136" s="50">
        <v>44113</v>
      </c>
      <c r="D136" s="51" t="s">
        <v>12</v>
      </c>
      <c r="E136" s="78" t="s">
        <v>167</v>
      </c>
      <c r="G136" s="11"/>
    </row>
    <row r="137" spans="1:7" ht="13.95" customHeight="1" x14ac:dyDescent="0.3">
      <c r="A137" s="70" t="s">
        <v>166</v>
      </c>
      <c r="B137" s="77">
        <v>216.82</v>
      </c>
      <c r="C137" s="50">
        <v>44113</v>
      </c>
      <c r="D137" s="51" t="s">
        <v>12</v>
      </c>
      <c r="E137" s="78" t="s">
        <v>166</v>
      </c>
      <c r="G137" s="11"/>
    </row>
    <row r="138" spans="1:7" ht="13.95" customHeight="1" x14ac:dyDescent="0.3">
      <c r="A138" s="70" t="s">
        <v>168</v>
      </c>
      <c r="B138" s="77">
        <v>909.18</v>
      </c>
      <c r="C138" s="50">
        <v>44113</v>
      </c>
      <c r="D138" s="51" t="s">
        <v>12</v>
      </c>
      <c r="E138" s="78" t="s">
        <v>168</v>
      </c>
      <c r="G138" s="11"/>
    </row>
    <row r="139" spans="1:7" ht="13.95" customHeight="1" x14ac:dyDescent="0.3">
      <c r="A139" s="70" t="s">
        <v>169</v>
      </c>
      <c r="B139" s="77">
        <v>3038.21</v>
      </c>
      <c r="C139" s="50">
        <v>44123</v>
      </c>
      <c r="D139" s="51" t="s">
        <v>170</v>
      </c>
      <c r="E139" s="78" t="s">
        <v>169</v>
      </c>
      <c r="G139" s="11"/>
    </row>
    <row r="140" spans="1:7" ht="13.95" customHeight="1" x14ac:dyDescent="0.3">
      <c r="A140" s="70" t="s">
        <v>171</v>
      </c>
      <c r="B140" s="77">
        <v>980.07</v>
      </c>
      <c r="C140" s="50">
        <v>44123</v>
      </c>
      <c r="D140" s="51" t="s">
        <v>170</v>
      </c>
      <c r="E140" s="78" t="s">
        <v>171</v>
      </c>
      <c r="G140" s="11"/>
    </row>
    <row r="141" spans="1:7" ht="13.95" customHeight="1" x14ac:dyDescent="0.3">
      <c r="A141" s="70" t="s">
        <v>172</v>
      </c>
      <c r="B141" s="79">
        <v>38.729999999999997</v>
      </c>
      <c r="C141" s="50">
        <v>44130</v>
      </c>
      <c r="D141" s="51" t="s">
        <v>170</v>
      </c>
      <c r="E141" s="78" t="s">
        <v>172</v>
      </c>
      <c r="G141" s="11"/>
    </row>
    <row r="142" spans="1:7" ht="13.95" customHeight="1" x14ac:dyDescent="0.3">
      <c r="A142" s="70" t="s">
        <v>173</v>
      </c>
      <c r="B142" s="79">
        <v>120.08</v>
      </c>
      <c r="C142" s="50">
        <v>44130</v>
      </c>
      <c r="D142" s="51" t="s">
        <v>170</v>
      </c>
      <c r="E142" s="78" t="s">
        <v>173</v>
      </c>
      <c r="G142" s="11"/>
    </row>
    <row r="143" spans="1:7" ht="13.95" customHeight="1" x14ac:dyDescent="0.3">
      <c r="A143" s="70" t="s">
        <v>174</v>
      </c>
      <c r="B143" s="79">
        <v>30.99</v>
      </c>
      <c r="C143" s="50">
        <v>44130</v>
      </c>
      <c r="D143" s="51" t="s">
        <v>170</v>
      </c>
      <c r="E143" s="78" t="s">
        <v>174</v>
      </c>
      <c r="G143" s="11"/>
    </row>
    <row r="144" spans="1:7" ht="13.95" customHeight="1" x14ac:dyDescent="0.3">
      <c r="A144" s="70" t="s">
        <v>175</v>
      </c>
      <c r="B144" s="79">
        <v>96.06</v>
      </c>
      <c r="C144" s="50">
        <v>44130</v>
      </c>
      <c r="D144" s="51" t="s">
        <v>170</v>
      </c>
      <c r="E144" s="78" t="s">
        <v>175</v>
      </c>
      <c r="G144" s="11"/>
    </row>
    <row r="145" spans="1:7" ht="13.95" customHeight="1" x14ac:dyDescent="0.3">
      <c r="A145" s="70" t="s">
        <v>176</v>
      </c>
      <c r="B145" s="79">
        <v>15.49</v>
      </c>
      <c r="C145" s="50">
        <v>44130</v>
      </c>
      <c r="D145" s="51" t="s">
        <v>170</v>
      </c>
      <c r="E145" s="78" t="s">
        <v>176</v>
      </c>
      <c r="G145" s="11"/>
    </row>
    <row r="146" spans="1:7" ht="13.95" customHeight="1" x14ac:dyDescent="0.3">
      <c r="A146" s="70" t="s">
        <v>177</v>
      </c>
      <c r="B146" s="79">
        <v>48.03</v>
      </c>
      <c r="C146" s="50">
        <v>44130</v>
      </c>
      <c r="D146" s="51" t="s">
        <v>170</v>
      </c>
      <c r="E146" s="78" t="s">
        <v>177</v>
      </c>
      <c r="G146" s="11"/>
    </row>
    <row r="147" spans="1:7" ht="13.95" customHeight="1" x14ac:dyDescent="0.3">
      <c r="A147" s="70" t="s">
        <v>178</v>
      </c>
      <c r="B147" s="79">
        <v>18.329999999999998</v>
      </c>
      <c r="C147" s="50">
        <v>44130</v>
      </c>
      <c r="D147" s="51" t="s">
        <v>170</v>
      </c>
      <c r="E147" s="78" t="s">
        <v>178</v>
      </c>
      <c r="G147" s="11"/>
    </row>
    <row r="148" spans="1:7" ht="13.95" customHeight="1" x14ac:dyDescent="0.3">
      <c r="A148" s="70" t="s">
        <v>179</v>
      </c>
      <c r="B148" s="79">
        <v>56.84</v>
      </c>
      <c r="C148" s="50">
        <v>44130</v>
      </c>
      <c r="D148" s="51" t="s">
        <v>170</v>
      </c>
      <c r="E148" s="78" t="s">
        <v>179</v>
      </c>
      <c r="G148" s="11"/>
    </row>
    <row r="149" spans="1:7" ht="13.95" customHeight="1" x14ac:dyDescent="0.3">
      <c r="A149" s="70"/>
      <c r="B149" s="80"/>
      <c r="C149" s="50"/>
      <c r="D149" s="51"/>
      <c r="E149" s="52"/>
      <c r="G149" s="11"/>
    </row>
    <row r="150" spans="1:7" ht="13.95" customHeight="1" x14ac:dyDescent="0.3">
      <c r="A150" s="46" t="s">
        <v>180</v>
      </c>
      <c r="B150" s="24">
        <f>SUM(B151:B154)</f>
        <v>1114.2</v>
      </c>
      <c r="C150" s="47"/>
      <c r="D150" s="48"/>
      <c r="E150" s="49"/>
      <c r="G150" s="11"/>
    </row>
    <row r="151" spans="1:7" ht="13.95" customHeight="1" x14ac:dyDescent="0.3">
      <c r="A151" s="54" t="s">
        <v>181</v>
      </c>
      <c r="B151" s="64">
        <v>977.85</v>
      </c>
      <c r="C151" s="35"/>
      <c r="D151" s="43" t="s">
        <v>12</v>
      </c>
      <c r="E151" s="37"/>
      <c r="G151" s="11"/>
    </row>
    <row r="152" spans="1:7" ht="13.95" customHeight="1" x14ac:dyDescent="0.3">
      <c r="A152" s="54" t="s">
        <v>182</v>
      </c>
      <c r="B152" s="64">
        <v>52.35</v>
      </c>
      <c r="C152" s="40">
        <v>44130</v>
      </c>
      <c r="D152" s="43"/>
      <c r="E152" s="42" t="s">
        <v>183</v>
      </c>
      <c r="G152" s="11"/>
    </row>
    <row r="153" spans="1:7" ht="13.95" customHeight="1" x14ac:dyDescent="0.3">
      <c r="A153" s="54"/>
      <c r="B153" s="64">
        <v>84</v>
      </c>
      <c r="C153" s="40">
        <v>44109</v>
      </c>
      <c r="D153" s="43"/>
      <c r="E153" s="42"/>
      <c r="G153" s="11"/>
    </row>
    <row r="154" spans="1:7" ht="13.95" customHeight="1" x14ac:dyDescent="0.3">
      <c r="A154" s="39"/>
      <c r="B154" s="64"/>
      <c r="C154" s="40"/>
      <c r="D154" s="43"/>
      <c r="E154" s="37"/>
      <c r="G154" s="11"/>
    </row>
    <row r="155" spans="1:7" ht="13.95" customHeight="1" x14ac:dyDescent="0.3">
      <c r="A155" s="130" t="s">
        <v>184</v>
      </c>
      <c r="B155" s="111">
        <f>SUM(B156:B157)</f>
        <v>840.15</v>
      </c>
      <c r="C155" s="110"/>
      <c r="D155" s="112"/>
      <c r="E155" s="131"/>
      <c r="G155" s="5"/>
    </row>
    <row r="156" spans="1:7" s="81" customFormat="1" ht="13.95" customHeight="1" x14ac:dyDescent="0.3">
      <c r="A156" s="54" t="s">
        <v>185</v>
      </c>
      <c r="B156" s="29">
        <v>840.15</v>
      </c>
      <c r="C156" s="40">
        <v>44119</v>
      </c>
      <c r="D156" s="115" t="s">
        <v>186</v>
      </c>
      <c r="E156" s="42" t="s">
        <v>187</v>
      </c>
      <c r="G156" s="82"/>
    </row>
    <row r="157" spans="1:7" ht="13.95" customHeight="1" x14ac:dyDescent="0.3">
      <c r="A157" s="54"/>
      <c r="B157" s="57"/>
      <c r="C157" s="40"/>
      <c r="D157" s="115"/>
      <c r="E157" s="42"/>
      <c r="G157" s="5"/>
    </row>
    <row r="158" spans="1:7" ht="13.95" customHeight="1" x14ac:dyDescent="0.3">
      <c r="A158" s="130" t="s">
        <v>188</v>
      </c>
      <c r="B158" s="111">
        <f>SUM(B159:B159)</f>
        <v>0</v>
      </c>
      <c r="C158" s="110"/>
      <c r="D158" s="112"/>
      <c r="E158" s="131"/>
      <c r="G158" s="5"/>
    </row>
    <row r="159" spans="1:7" ht="13.95" customHeight="1" x14ac:dyDescent="0.3">
      <c r="A159" s="39"/>
      <c r="B159" s="29"/>
      <c r="C159" s="50"/>
      <c r="D159" s="51"/>
      <c r="E159" s="52"/>
      <c r="G159" s="5"/>
    </row>
    <row r="160" spans="1:7" ht="13.95" customHeight="1" x14ac:dyDescent="0.3">
      <c r="A160" s="39"/>
      <c r="B160" s="29"/>
      <c r="C160" s="50"/>
      <c r="D160" s="51"/>
      <c r="E160" s="52"/>
      <c r="G160" s="5"/>
    </row>
    <row r="161" spans="1:7" ht="13.95" customHeight="1" x14ac:dyDescent="0.3">
      <c r="A161" s="130" t="s">
        <v>189</v>
      </c>
      <c r="B161" s="111">
        <f>SUM(B162:B162)</f>
        <v>0</v>
      </c>
      <c r="C161" s="110"/>
      <c r="D161" s="112"/>
      <c r="E161" s="131"/>
      <c r="G161" s="5"/>
    </row>
    <row r="162" spans="1:7" ht="13.95" customHeight="1" x14ac:dyDescent="0.3">
      <c r="A162" s="70"/>
      <c r="B162" s="116"/>
      <c r="C162" s="50"/>
      <c r="D162" s="51"/>
      <c r="E162" s="52"/>
      <c r="G162" s="5"/>
    </row>
    <row r="163" spans="1:7" ht="13.95" customHeight="1" x14ac:dyDescent="0.3">
      <c r="A163" s="54"/>
      <c r="B163" s="57"/>
      <c r="C163" s="40"/>
      <c r="D163" s="115"/>
      <c r="E163" s="42"/>
      <c r="G163" s="5"/>
    </row>
    <row r="164" spans="1:7" ht="13.95" customHeight="1" x14ac:dyDescent="0.3">
      <c r="A164" s="130" t="s">
        <v>190</v>
      </c>
      <c r="B164" s="111">
        <f>SUM(B165:B177)</f>
        <v>123323.09</v>
      </c>
      <c r="C164" s="110"/>
      <c r="D164" s="112"/>
      <c r="E164" s="131"/>
      <c r="G164" s="5"/>
    </row>
    <row r="165" spans="1:7" ht="13.95" customHeight="1" x14ac:dyDescent="0.3">
      <c r="A165" s="54" t="s">
        <v>191</v>
      </c>
      <c r="B165" s="77">
        <v>1453.78</v>
      </c>
      <c r="C165" s="50">
        <v>44105</v>
      </c>
      <c r="D165" s="53" t="s">
        <v>152</v>
      </c>
      <c r="E165" s="52" t="s">
        <v>192</v>
      </c>
      <c r="G165" s="5"/>
    </row>
    <row r="166" spans="1:7" ht="13.95" customHeight="1" x14ac:dyDescent="0.3">
      <c r="A166" s="33" t="s">
        <v>193</v>
      </c>
      <c r="B166" s="77">
        <v>1400</v>
      </c>
      <c r="C166" s="50">
        <v>44109</v>
      </c>
      <c r="D166" s="53" t="s">
        <v>16</v>
      </c>
      <c r="E166" s="52" t="s">
        <v>194</v>
      </c>
      <c r="G166" s="5"/>
    </row>
    <row r="167" spans="1:7" ht="13.95" customHeight="1" x14ac:dyDescent="0.3">
      <c r="A167" s="33" t="s">
        <v>195</v>
      </c>
      <c r="B167" s="77">
        <v>700</v>
      </c>
      <c r="C167" s="50">
        <v>44109</v>
      </c>
      <c r="D167" s="53" t="s">
        <v>16</v>
      </c>
      <c r="E167" s="52" t="s">
        <v>196</v>
      </c>
      <c r="G167" s="5"/>
    </row>
    <row r="168" spans="1:7" ht="13.95" customHeight="1" x14ac:dyDescent="0.3">
      <c r="A168" s="33" t="s">
        <v>197</v>
      </c>
      <c r="B168" s="77">
        <v>18770</v>
      </c>
      <c r="C168" s="50">
        <v>44109</v>
      </c>
      <c r="D168" s="53" t="s">
        <v>12</v>
      </c>
      <c r="E168" s="52" t="s">
        <v>198</v>
      </c>
      <c r="G168" s="5"/>
    </row>
    <row r="169" spans="1:7" ht="13.95" customHeight="1" x14ac:dyDescent="0.3">
      <c r="A169" s="33" t="s">
        <v>199</v>
      </c>
      <c r="B169" s="77">
        <v>9500</v>
      </c>
      <c r="C169" s="50">
        <v>44109</v>
      </c>
      <c r="D169" s="53" t="s">
        <v>12</v>
      </c>
      <c r="E169" s="52" t="s">
        <v>200</v>
      </c>
      <c r="G169" s="5"/>
    </row>
    <row r="170" spans="1:7" ht="13.95" customHeight="1" x14ac:dyDescent="0.3">
      <c r="A170" s="33" t="s">
        <v>201</v>
      </c>
      <c r="B170" s="77">
        <v>1412.86</v>
      </c>
      <c r="C170" s="50">
        <v>44111</v>
      </c>
      <c r="D170" s="53" t="s">
        <v>152</v>
      </c>
      <c r="E170" s="52" t="s">
        <v>152</v>
      </c>
      <c r="G170" s="5"/>
    </row>
    <row r="171" spans="1:7" ht="13.95" customHeight="1" x14ac:dyDescent="0.3">
      <c r="A171" s="33" t="s">
        <v>202</v>
      </c>
      <c r="B171" s="77">
        <v>700</v>
      </c>
      <c r="C171" s="50">
        <v>44113</v>
      </c>
      <c r="D171" s="53" t="s">
        <v>152</v>
      </c>
      <c r="E171" s="52" t="s">
        <v>203</v>
      </c>
      <c r="G171" s="5"/>
    </row>
    <row r="172" spans="1:7" ht="13.95" customHeight="1" x14ac:dyDescent="0.3">
      <c r="A172" s="33" t="s">
        <v>204</v>
      </c>
      <c r="B172" s="77">
        <v>5800</v>
      </c>
      <c r="C172" s="50">
        <v>44117</v>
      </c>
      <c r="D172" s="53" t="s">
        <v>12</v>
      </c>
      <c r="E172" s="52" t="s">
        <v>205</v>
      </c>
      <c r="G172" s="5"/>
    </row>
    <row r="173" spans="1:7" ht="13.95" customHeight="1" x14ac:dyDescent="0.3">
      <c r="A173" s="33" t="s">
        <v>206</v>
      </c>
      <c r="B173" s="77">
        <v>27900</v>
      </c>
      <c r="C173" s="50">
        <v>44123</v>
      </c>
      <c r="D173" s="53" t="s">
        <v>12</v>
      </c>
      <c r="E173" s="52" t="s">
        <v>207</v>
      </c>
      <c r="G173" s="5"/>
    </row>
    <row r="174" spans="1:7" ht="13.95" customHeight="1" x14ac:dyDescent="0.3">
      <c r="A174" s="54" t="s">
        <v>208</v>
      </c>
      <c r="B174" s="77">
        <v>49600</v>
      </c>
      <c r="C174" s="50">
        <v>44127</v>
      </c>
      <c r="D174" s="53" t="s">
        <v>12</v>
      </c>
      <c r="E174" s="52" t="s">
        <v>209</v>
      </c>
      <c r="G174" s="5"/>
    </row>
    <row r="175" spans="1:7" ht="13.95" customHeight="1" x14ac:dyDescent="0.3">
      <c r="A175" s="54" t="s">
        <v>210</v>
      </c>
      <c r="B175" s="77">
        <v>4000</v>
      </c>
      <c r="C175" s="50">
        <v>44131</v>
      </c>
      <c r="D175" s="53" t="s">
        <v>12</v>
      </c>
      <c r="E175" s="52" t="s">
        <v>211</v>
      </c>
      <c r="G175" s="5"/>
    </row>
    <row r="176" spans="1:7" ht="13.95" customHeight="1" x14ac:dyDescent="0.3">
      <c r="A176" s="54" t="s">
        <v>201</v>
      </c>
      <c r="B176" s="77">
        <v>2086.4499999999998</v>
      </c>
      <c r="C176" s="50">
        <v>44132</v>
      </c>
      <c r="D176" s="53" t="s">
        <v>152</v>
      </c>
      <c r="E176" s="52" t="s">
        <v>152</v>
      </c>
      <c r="G176" s="5"/>
    </row>
    <row r="177" spans="1:7" ht="13.95" customHeight="1" x14ac:dyDescent="0.3">
      <c r="A177" s="33"/>
      <c r="B177" s="57"/>
      <c r="C177" s="40"/>
      <c r="D177" s="115"/>
      <c r="E177" s="42"/>
      <c r="G177" s="5"/>
    </row>
    <row r="178" spans="1:7" ht="13.95" customHeight="1" x14ac:dyDescent="0.3">
      <c r="A178" s="130" t="s">
        <v>212</v>
      </c>
      <c r="B178" s="111">
        <f>SUM(B179:B185)</f>
        <v>4899.3899999999994</v>
      </c>
      <c r="C178" s="110"/>
      <c r="D178" s="112"/>
      <c r="E178" s="131"/>
      <c r="G178" s="5"/>
    </row>
    <row r="179" spans="1:7" ht="13.95" customHeight="1" x14ac:dyDescent="0.3">
      <c r="A179" s="54" t="s">
        <v>213</v>
      </c>
      <c r="B179" s="83">
        <v>130.9</v>
      </c>
      <c r="C179" s="50">
        <v>44113</v>
      </c>
      <c r="D179" s="51" t="s">
        <v>12</v>
      </c>
      <c r="E179" s="52" t="s">
        <v>214</v>
      </c>
      <c r="G179" s="5"/>
    </row>
    <row r="180" spans="1:7" ht="13.95" customHeight="1" x14ac:dyDescent="0.3">
      <c r="A180" s="54" t="s">
        <v>215</v>
      </c>
      <c r="B180" s="83">
        <v>1019.21</v>
      </c>
      <c r="C180" s="50">
        <v>44118</v>
      </c>
      <c r="D180" s="51" t="s">
        <v>152</v>
      </c>
      <c r="E180" s="52" t="s">
        <v>216</v>
      </c>
      <c r="G180" s="5"/>
    </row>
    <row r="181" spans="1:7" ht="13.95" customHeight="1" x14ac:dyDescent="0.3">
      <c r="A181" s="54" t="s">
        <v>215</v>
      </c>
      <c r="B181" s="83">
        <v>1028.5999999999999</v>
      </c>
      <c r="C181" s="50">
        <v>44118</v>
      </c>
      <c r="D181" s="51" t="s">
        <v>152</v>
      </c>
      <c r="E181" s="52" t="s">
        <v>217</v>
      </c>
      <c r="G181" s="5"/>
    </row>
    <row r="182" spans="1:7" ht="13.95" customHeight="1" x14ac:dyDescent="0.3">
      <c r="A182" s="54" t="s">
        <v>218</v>
      </c>
      <c r="B182" s="83">
        <v>198</v>
      </c>
      <c r="C182" s="50">
        <v>44119</v>
      </c>
      <c r="D182" s="51" t="s">
        <v>152</v>
      </c>
      <c r="E182" s="52" t="s">
        <v>219</v>
      </c>
      <c r="G182" s="5"/>
    </row>
    <row r="183" spans="1:7" ht="13.95" customHeight="1" x14ac:dyDescent="0.3">
      <c r="A183" s="54" t="s">
        <v>220</v>
      </c>
      <c r="B183" s="83">
        <v>2272.6799999999998</v>
      </c>
      <c r="C183" s="50">
        <v>44130</v>
      </c>
      <c r="D183" s="51" t="s">
        <v>16</v>
      </c>
      <c r="E183" s="52" t="s">
        <v>221</v>
      </c>
      <c r="G183" s="5"/>
    </row>
    <row r="184" spans="1:7" ht="13.95" customHeight="1" x14ac:dyDescent="0.3">
      <c r="A184" s="54" t="s">
        <v>222</v>
      </c>
      <c r="B184" s="83">
        <v>250</v>
      </c>
      <c r="C184" s="50">
        <v>44133</v>
      </c>
      <c r="D184" s="51" t="s">
        <v>12</v>
      </c>
      <c r="E184" s="52" t="s">
        <v>223</v>
      </c>
      <c r="G184" s="5"/>
    </row>
    <row r="185" spans="1:7" ht="13.95" customHeight="1" x14ac:dyDescent="0.3">
      <c r="A185" s="54"/>
      <c r="B185" s="117"/>
      <c r="C185" s="40"/>
      <c r="D185" s="43"/>
      <c r="E185" s="42"/>
      <c r="G185" s="5"/>
    </row>
    <row r="186" spans="1:7" ht="13.95" customHeight="1" x14ac:dyDescent="0.3">
      <c r="A186" s="132" t="s">
        <v>224</v>
      </c>
      <c r="B186" s="111">
        <f>SUM(B7,B43,B72,B116,B127,B155,B158,B161,B164,B178)</f>
        <v>577763.01</v>
      </c>
      <c r="C186" s="114"/>
      <c r="D186" s="113"/>
      <c r="E186" s="133"/>
      <c r="G186" s="5"/>
    </row>
    <row r="187" spans="1:7" ht="13.95" customHeight="1" x14ac:dyDescent="0.3">
      <c r="A187" s="134"/>
      <c r="B187" s="119"/>
      <c r="C187" s="120"/>
      <c r="D187" s="118"/>
      <c r="E187" s="135"/>
      <c r="G187" s="5"/>
    </row>
    <row r="188" spans="1:7" ht="13.95" customHeight="1" x14ac:dyDescent="0.3">
      <c r="A188" s="132" t="s">
        <v>225</v>
      </c>
      <c r="B188" s="111">
        <f>SUM(B189:B194)</f>
        <v>545000</v>
      </c>
      <c r="C188" s="114"/>
      <c r="D188" s="113"/>
      <c r="E188" s="133"/>
      <c r="G188" s="5"/>
    </row>
    <row r="189" spans="1:7" ht="13.95" customHeight="1" x14ac:dyDescent="0.3">
      <c r="A189" s="28" t="s">
        <v>226</v>
      </c>
      <c r="B189" s="29">
        <v>95000</v>
      </c>
      <c r="C189" s="30">
        <v>44106</v>
      </c>
      <c r="D189" s="31" t="s">
        <v>12</v>
      </c>
      <c r="E189" s="32" t="s">
        <v>227</v>
      </c>
      <c r="G189" s="5"/>
    </row>
    <row r="190" spans="1:7" ht="13.95" customHeight="1" x14ac:dyDescent="0.3">
      <c r="A190" s="28" t="s">
        <v>228</v>
      </c>
      <c r="B190" s="29">
        <v>138000</v>
      </c>
      <c r="C190" s="30">
        <v>44112</v>
      </c>
      <c r="D190" s="31" t="s">
        <v>12</v>
      </c>
      <c r="E190" s="32" t="s">
        <v>227</v>
      </c>
      <c r="G190" s="5"/>
    </row>
    <row r="191" spans="1:7" ht="13.95" customHeight="1" x14ac:dyDescent="0.3">
      <c r="A191" s="28" t="s">
        <v>229</v>
      </c>
      <c r="B191" s="121">
        <v>52000</v>
      </c>
      <c r="C191" s="30">
        <v>44112</v>
      </c>
      <c r="D191" s="31" t="s">
        <v>12</v>
      </c>
      <c r="E191" s="32" t="s">
        <v>227</v>
      </c>
      <c r="G191" s="5"/>
    </row>
    <row r="192" spans="1:7" ht="13.95" customHeight="1" x14ac:dyDescent="0.3">
      <c r="A192" s="28" t="s">
        <v>230</v>
      </c>
      <c r="B192" s="121">
        <v>170000</v>
      </c>
      <c r="C192" s="30">
        <v>44112</v>
      </c>
      <c r="D192" s="31" t="s">
        <v>12</v>
      </c>
      <c r="E192" s="32" t="s">
        <v>227</v>
      </c>
      <c r="G192" s="5"/>
    </row>
    <row r="193" spans="1:7" ht="13.95" customHeight="1" x14ac:dyDescent="0.3">
      <c r="A193" s="28" t="s">
        <v>231</v>
      </c>
      <c r="B193" s="121">
        <v>90000</v>
      </c>
      <c r="C193" s="30">
        <v>44127</v>
      </c>
      <c r="D193" s="31" t="s">
        <v>12</v>
      </c>
      <c r="E193" s="32" t="s">
        <v>227</v>
      </c>
      <c r="G193" s="5"/>
    </row>
    <row r="194" spans="1:7" ht="13.95" customHeight="1" x14ac:dyDescent="0.3">
      <c r="A194" s="28"/>
      <c r="B194" s="121"/>
      <c r="C194" s="30"/>
      <c r="D194" s="31"/>
      <c r="E194" s="32"/>
    </row>
    <row r="195" spans="1:7" s="89" customFormat="1" ht="13.95" customHeight="1" x14ac:dyDescent="0.3">
      <c r="A195" s="84" t="s">
        <v>232</v>
      </c>
      <c r="B195" s="85">
        <f>(B196+B197)</f>
        <v>0</v>
      </c>
      <c r="C195" s="86"/>
      <c r="D195" s="87"/>
      <c r="E195" s="88"/>
    </row>
    <row r="196" spans="1:7" ht="13.95" customHeight="1" x14ac:dyDescent="0.3">
      <c r="A196" s="28"/>
      <c r="B196" s="29"/>
      <c r="C196" s="30"/>
      <c r="D196" s="31"/>
      <c r="E196" s="32"/>
    </row>
    <row r="197" spans="1:7" ht="13.95" customHeight="1" x14ac:dyDescent="0.3">
      <c r="A197" s="136"/>
      <c r="B197" s="123"/>
      <c r="C197" s="124"/>
      <c r="D197" s="122"/>
      <c r="E197" s="137"/>
    </row>
    <row r="198" spans="1:7" ht="13.95" customHeight="1" x14ac:dyDescent="0.3">
      <c r="A198" s="132" t="s">
        <v>233</v>
      </c>
      <c r="B198" s="111">
        <f>SUM(B199:B200)</f>
        <v>53083.910000000149</v>
      </c>
      <c r="C198" s="114"/>
      <c r="D198" s="113"/>
      <c r="E198" s="133"/>
    </row>
    <row r="199" spans="1:7" ht="13.95" customHeight="1" x14ac:dyDescent="0.3">
      <c r="A199" s="28" t="s">
        <v>234</v>
      </c>
      <c r="B199" s="29">
        <f>[1]SET_20!B190</f>
        <v>53083.910000000149</v>
      </c>
      <c r="C199" s="30">
        <v>44104</v>
      </c>
      <c r="D199" s="31"/>
      <c r="E199" s="32"/>
    </row>
    <row r="200" spans="1:7" ht="13.95" customHeight="1" x14ac:dyDescent="0.3">
      <c r="A200" s="28"/>
      <c r="B200" s="29"/>
      <c r="C200" s="30"/>
      <c r="D200" s="31"/>
      <c r="E200" s="32"/>
    </row>
    <row r="201" spans="1:7" ht="13.95" customHeight="1" thickBot="1" x14ac:dyDescent="0.35">
      <c r="A201" s="138" t="s">
        <v>235</v>
      </c>
      <c r="B201" s="139">
        <f>B188+B1994+B198-B186</f>
        <v>20320.90000000014</v>
      </c>
      <c r="C201" s="140">
        <v>44135</v>
      </c>
      <c r="D201" s="141"/>
      <c r="E201" s="142"/>
    </row>
    <row r="202" spans="1:7" ht="13.95" customHeight="1" x14ac:dyDescent="0.3">
      <c r="A202" s="106"/>
      <c r="B202" s="107"/>
      <c r="C202" s="108"/>
      <c r="D202" s="109"/>
      <c r="E202" s="93"/>
    </row>
    <row r="203" spans="1:7" ht="13.95" customHeight="1" x14ac:dyDescent="0.3">
      <c r="A203" s="12" t="s">
        <v>236</v>
      </c>
      <c r="B203" s="90"/>
      <c r="C203" s="91"/>
      <c r="D203" s="92"/>
      <c r="E203" s="93"/>
    </row>
    <row r="204" spans="1:7" ht="13.95" customHeight="1" x14ac:dyDescent="0.3">
      <c r="A204" s="94" t="s">
        <v>237</v>
      </c>
      <c r="B204" s="95"/>
      <c r="C204" s="95"/>
      <c r="D204" s="95"/>
      <c r="E204" s="96"/>
    </row>
    <row r="205" spans="1:7" ht="13.95" customHeight="1" x14ac:dyDescent="0.3">
      <c r="A205" s="97" t="s">
        <v>238</v>
      </c>
      <c r="B205" s="98"/>
      <c r="C205" s="98"/>
      <c r="D205" s="98"/>
      <c r="E205" s="99"/>
    </row>
    <row r="206" spans="1:7" ht="13.95" customHeight="1" thickBot="1" x14ac:dyDescent="0.35">
      <c r="A206" s="100" t="s">
        <v>239</v>
      </c>
      <c r="B206" s="101"/>
      <c r="C206" s="101"/>
      <c r="D206" s="101"/>
      <c r="E206" s="102"/>
    </row>
    <row r="207" spans="1:7" ht="13.95" customHeight="1" x14ac:dyDescent="0.3"/>
    <row r="208" spans="1:7" ht="13.95" customHeight="1" x14ac:dyDescent="0.3"/>
  </sheetData>
  <mergeCells count="4">
    <mergeCell ref="A4:E4"/>
    <mergeCell ref="A204:E204"/>
    <mergeCell ref="A205:E205"/>
    <mergeCell ref="A206:E206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2023-02-02T22:42:46Z</cp:lastPrinted>
  <dcterms:created xsi:type="dcterms:W3CDTF">2023-02-02T22:41:40Z</dcterms:created>
  <dcterms:modified xsi:type="dcterms:W3CDTF">2023-02-02T22:43:16Z</dcterms:modified>
</cp:coreProperties>
</file>