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9\"/>
    </mc:Choice>
  </mc:AlternateContent>
  <xr:revisionPtr revIDLastSave="0" documentId="8_{A2E4BB57-71ED-4179-8B47-338807B49017}" xr6:coauthVersionLast="47" xr6:coauthVersionMax="47" xr10:uidLastSave="{00000000-0000-0000-0000-000000000000}"/>
  <bookViews>
    <workbookView xWindow="-108" yWindow="-108" windowWidth="23256" windowHeight="12576" xr2:uid="{AFFD8572-BCDC-42FD-95D3-CF9B46B3B415}"/>
  </bookViews>
  <sheets>
    <sheet name="Planilha1" sheetId="1" r:id="rId1"/>
  </sheets>
  <externalReferences>
    <externalReference r:id="rId2"/>
  </externalReferences>
  <definedNames>
    <definedName name="_xlnm.Print_Area" localSheetId="0">Planilha1!$A$1:$F$137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9" i="1" l="1"/>
  <c r="C128" i="1" s="1"/>
  <c r="C123" i="1"/>
  <c r="C116" i="1"/>
  <c r="C111" i="1"/>
  <c r="C108" i="1"/>
  <c r="C105" i="1"/>
  <c r="C102" i="1"/>
  <c r="C99" i="1"/>
  <c r="C96" i="1"/>
  <c r="C93" i="1"/>
  <c r="C91" i="1"/>
  <c r="C90" i="1" s="1"/>
  <c r="C85" i="1"/>
  <c r="C81" i="1"/>
  <c r="C80" i="1"/>
  <c r="C77" i="1"/>
  <c r="C74" i="1"/>
  <c r="C70" i="1"/>
  <c r="C67" i="1"/>
  <c r="C64" i="1"/>
  <c r="C61" i="1"/>
  <c r="C50" i="1"/>
  <c r="C46" i="1"/>
  <c r="C45" i="1" s="1"/>
  <c r="C42" i="1"/>
  <c r="C40" i="1"/>
  <c r="C27" i="1"/>
  <c r="C26" i="1" s="1"/>
  <c r="C23" i="1"/>
  <c r="C13" i="1"/>
  <c r="C8" i="1"/>
  <c r="C7" i="1" s="1"/>
  <c r="C121" i="1" l="1"/>
  <c r="C132" i="1" s="1"/>
</calcChain>
</file>

<file path=xl/sharedStrings.xml><?xml version="1.0" encoding="utf-8"?>
<sst xmlns="http://schemas.openxmlformats.org/spreadsheetml/2006/main" count="192" uniqueCount="136">
  <si>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</si>
  <si>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</si>
  <si>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SETEMBRO/2019</t>
  </si>
  <si>
    <t>ITENS DE DESPESAS - SETEMBRO/2019</t>
  </si>
  <si>
    <t>R$ VALORES</t>
  </si>
  <si>
    <t>DATA  PGT</t>
  </si>
  <si>
    <t>OPERAÇÃO</t>
  </si>
  <si>
    <t>DETALHES</t>
  </si>
  <si>
    <t>1. Pessoal</t>
  </si>
  <si>
    <t>1.1. Salários (CLT)</t>
  </si>
  <si>
    <t>FOLHA  AGOSTO</t>
  </si>
  <si>
    <t>RESCISÃO NEYRA CAMARGO DE SENA</t>
  </si>
  <si>
    <t>TED</t>
  </si>
  <si>
    <t>FGTS RESCISORIO NEYRA CAMARGO DE SENA</t>
  </si>
  <si>
    <t>GUIA</t>
  </si>
  <si>
    <t>GUIA FGTS RESCISORIO NEYRA CARMARGO</t>
  </si>
  <si>
    <t>1.2. Outras Formas de Contratação</t>
  </si>
  <si>
    <t>NATANAEL MARTINS COELHO E CIA LTDA ME</t>
  </si>
  <si>
    <t>TRANSF</t>
  </si>
  <si>
    <t>NFSE 1219</t>
  </si>
  <si>
    <t>ANDRADE VILELA &amp; SANTOS VILELA LTDA</t>
  </si>
  <si>
    <t>NFSE 050</t>
  </si>
  <si>
    <t>BRUNA MOREIRA MEDRADO ME</t>
  </si>
  <si>
    <t>NFSE 019</t>
  </si>
  <si>
    <t>RODRIGUES E FELIX LTDA ME</t>
  </si>
  <si>
    <t>NFSE 046</t>
  </si>
  <si>
    <t>DC NORONHA LUZ NUTIRICIONISTA</t>
  </si>
  <si>
    <t>NFSE 010</t>
  </si>
  <si>
    <t>PRO-SAÚDE SERVIÇOS MÉDICOS</t>
  </si>
  <si>
    <t>NFSE 053</t>
  </si>
  <si>
    <t>MARQUES CENTRO DE SAUDE EIRELI ME</t>
  </si>
  <si>
    <t>NFSE 047</t>
  </si>
  <si>
    <t>BRUNNA SOUZA SARAIVA</t>
  </si>
  <si>
    <t>NFSE 001</t>
  </si>
  <si>
    <t>1.3. Encargos/Benefícios</t>
  </si>
  <si>
    <t>2. Mat/Med</t>
  </si>
  <si>
    <t>2.1. Medicamentos</t>
  </si>
  <si>
    <t>SUPERMED COM E IMP DE PROD MED E HOSP LTDA</t>
  </si>
  <si>
    <t>NF 355458</t>
  </si>
  <si>
    <t>SUPERMEDICA DIST HOSPITALAR EIRELI</t>
  </si>
  <si>
    <t>NF 59616</t>
  </si>
  <si>
    <t>NF 59730</t>
  </si>
  <si>
    <t>NF 60178</t>
  </si>
  <si>
    <t>NF 60342</t>
  </si>
  <si>
    <t>MARTINS DIST E LOG EIRELI</t>
  </si>
  <si>
    <t>NF 66988 1X2</t>
  </si>
  <si>
    <t>NF 66989</t>
  </si>
  <si>
    <t>NF 66900</t>
  </si>
  <si>
    <t>NF 66962</t>
  </si>
  <si>
    <t>NF 66988 2X2</t>
  </si>
  <si>
    <t>MCW PRODUTOS MEDICOS E HOSPITALARES LTDA</t>
  </si>
  <si>
    <t>NF 291145</t>
  </si>
  <si>
    <t>2.2. Materais Hospitalares</t>
  </si>
  <si>
    <t>2.3 Gases Medicinais</t>
  </si>
  <si>
    <t>3. Materais Diversos</t>
  </si>
  <si>
    <t>3.1. Materiais de Higienização</t>
  </si>
  <si>
    <t>MERCEARIA PREÇO BAIXO - ALDELICIA LOPES CHAVES</t>
  </si>
  <si>
    <t>NF 576</t>
  </si>
  <si>
    <t>3.2. Materiais / Gêneros Alimentícios</t>
  </si>
  <si>
    <t>NF 577</t>
  </si>
  <si>
    <t>ROGERIO DOS SANTOS ROQUE</t>
  </si>
  <si>
    <t>NF 540</t>
  </si>
  <si>
    <t>NF 542</t>
  </si>
  <si>
    <t>NF 541</t>
  </si>
  <si>
    <t>REINANDO PASCUALOTE JUNIOR</t>
  </si>
  <si>
    <t>NF 136</t>
  </si>
  <si>
    <t>NF 578</t>
  </si>
  <si>
    <t>NF 119</t>
  </si>
  <si>
    <t>NF 580</t>
  </si>
  <si>
    <t>3.3. Material Expediente</t>
  </si>
  <si>
    <t>3.4. Material Divulgação</t>
  </si>
  <si>
    <t>RAFAEL NICKSON FERNANDES</t>
  </si>
  <si>
    <t>BOLETO</t>
  </si>
  <si>
    <t>NFSE 2043</t>
  </si>
  <si>
    <t>3.5. Material Permanente</t>
  </si>
  <si>
    <t>3.6. Combustível</t>
  </si>
  <si>
    <t>COMERCIAL DE DERIVADOS DE PETROLEO JOTTAS LTDA</t>
  </si>
  <si>
    <t>NF 22369</t>
  </si>
  <si>
    <t>COMERCIAL DE DERIVADOS DE PETROLEO JOTAS LTDA</t>
  </si>
  <si>
    <t>NF 6564</t>
  </si>
  <si>
    <t>3.7. GLP</t>
  </si>
  <si>
    <t>JM REVENDEDORA DE GAS EIRELLI</t>
  </si>
  <si>
    <t>NF 20639</t>
  </si>
  <si>
    <t>3.8. Material de Lavanderia</t>
  </si>
  <si>
    <t>4. Manutenção</t>
  </si>
  <si>
    <t>4.1. Materiais de Manutenção</t>
  </si>
  <si>
    <t>RT COMERCIO DE REFRIGERAÇAO LTDA EPP</t>
  </si>
  <si>
    <t>NF 8172</t>
  </si>
  <si>
    <t>4.2. Serviços de Manutenção</t>
  </si>
  <si>
    <t xml:space="preserve">CAM CONSTRUTORA </t>
  </si>
  <si>
    <t>NFSE 067</t>
  </si>
  <si>
    <t>PRO ATIVA CURSOS E RECURSOS HUMANOS LTDA</t>
  </si>
  <si>
    <t>NFSE 016</t>
  </si>
  <si>
    <t>5. Seguros / Impostos / Taxas</t>
  </si>
  <si>
    <t>5.1. Seguros (Imóvel e Automóvel)</t>
  </si>
  <si>
    <t>5.2. Taxas e Serviços de Cartório</t>
  </si>
  <si>
    <t>JUROS MARTINS</t>
  </si>
  <si>
    <t>Juros NF's n. 66988/66989/66900/66962</t>
  </si>
  <si>
    <t>5.3. Taxas Impostos</t>
  </si>
  <si>
    <t>5.4. Taxas Bancárias</t>
  </si>
  <si>
    <t>BANCO DO BRASIL DOC/TED ELETRÔNICO</t>
  </si>
  <si>
    <t>TARIFA TED'S</t>
  </si>
  <si>
    <t>TARIFA PACOTES SERVIÇOS</t>
  </si>
  <si>
    <t>TARIFA PACOTE</t>
  </si>
  <si>
    <t xml:space="preserve">TARIFA PACOTE </t>
  </si>
  <si>
    <t>6. Telefonia</t>
  </si>
  <si>
    <t>TELEFONE FIXO OI REF AGOSTO/19</t>
  </si>
  <si>
    <t>FATURA</t>
  </si>
  <si>
    <t>TELEFONE FIXO OI REF JULHO/19</t>
  </si>
  <si>
    <t>7. Água</t>
  </si>
  <si>
    <t xml:space="preserve">SANEAGO </t>
  </si>
  <si>
    <t>8. Energia Elétrica</t>
  </si>
  <si>
    <t>9. Prestação de Serviços Terceiros</t>
  </si>
  <si>
    <t>HOTEL VEREDA</t>
  </si>
  <si>
    <t>NFSE 5212</t>
  </si>
  <si>
    <t>FT MENDES E CIA LTDA</t>
  </si>
  <si>
    <t>NFSE 062</t>
  </si>
  <si>
    <t>10. Informática</t>
  </si>
  <si>
    <t>ATILA BARU SISTEMAS LTDA</t>
  </si>
  <si>
    <t>NFSE 10508</t>
  </si>
  <si>
    <t>SD DE MEDEIROS LTDA</t>
  </si>
  <si>
    <t>NFSE 13307</t>
  </si>
  <si>
    <t>11. TOTAL GLOBAL</t>
  </si>
  <si>
    <t>TOTAL DO REPASSE</t>
  </si>
  <si>
    <t>2º PARC REF JULHO 2019 (10º REPASSE)</t>
  </si>
  <si>
    <t>TED - 104 0794 11433328000118 FMS SMA</t>
  </si>
  <si>
    <t>1º PARC REF SETEMBRO 2019 (12 º REPASSE)</t>
  </si>
  <si>
    <t>12. SALDO DO MÊS ANTERIOR</t>
  </si>
  <si>
    <t>SALDO CONTA DIA 31/08/19</t>
  </si>
  <si>
    <t>SALDO</t>
  </si>
  <si>
    <t>SALDO CONTA MÊS ANTERIOR</t>
  </si>
  <si>
    <t>SALDO EM CONTA</t>
  </si>
  <si>
    <t>GOIÂNIA (GO),  30 SETEMBRO DE 2019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</si>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</sst>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/>
    </xf>
    <xf numFmtId="4" fontId="3" fillId="4" borderId="10" xfId="0" applyNumberFormat="1" applyFont="1" applyFill="1" applyBorder="1" applyAlignment="1" applyProtection="1">
      <alignment horizontal="right" vertical="top"/>
      <protection locked="0"/>
    </xf>
    <xf numFmtId="164" fontId="3" fillId="4" borderId="10" xfId="0" applyNumberFormat="1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4" fontId="1" fillId="4" borderId="10" xfId="0" applyNumberFormat="1" applyFont="1" applyFill="1" applyBorder="1" applyAlignment="1">
      <alignment horizontal="right" vertical="top"/>
    </xf>
    <xf numFmtId="0" fontId="1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4" fontId="1" fillId="0" borderId="10" xfId="0" applyNumberFormat="1" applyFont="1" applyBorder="1" applyAlignment="1">
      <alignment horizontal="right" vertical="top"/>
    </xf>
    <xf numFmtId="0" fontId="1" fillId="4" borderId="9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4" fontId="3" fillId="4" borderId="10" xfId="0" applyNumberFormat="1" applyFont="1" applyFill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164" fontId="3" fillId="4" borderId="10" xfId="0" applyNumberFormat="1" applyFont="1" applyFill="1" applyBorder="1" applyAlignment="1">
      <alignment horizontal="left" vertical="top"/>
    </xf>
    <xf numFmtId="0" fontId="3" fillId="4" borderId="11" xfId="0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0" fontId="3" fillId="0" borderId="9" xfId="0" applyFont="1" applyBorder="1" applyAlignment="1">
      <alignment vertical="top"/>
    </xf>
    <xf numFmtId="164" fontId="3" fillId="4" borderId="10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16" fontId="1" fillId="4" borderId="11" xfId="0" applyNumberFormat="1" applyFont="1" applyFill="1" applyBorder="1" applyAlignment="1">
      <alignment horizontal="left" vertical="top"/>
    </xf>
    <xf numFmtId="4" fontId="2" fillId="3" borderId="10" xfId="0" applyNumberFormat="1" applyFont="1" applyFill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9" xfId="0" applyFont="1" applyBorder="1"/>
    <xf numFmtId="4" fontId="3" fillId="0" borderId="10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1" fillId="4" borderId="0" xfId="0" applyFont="1" applyFill="1" applyAlignment="1">
      <alignment vertical="top"/>
    </xf>
    <xf numFmtId="164" fontId="2" fillId="2" borderId="16" xfId="0" applyNumberFormat="1" applyFont="1" applyFill="1" applyBorder="1" applyAlignment="1">
      <alignment horizontal="center" vertical="top"/>
    </xf>
    <xf numFmtId="14" fontId="1" fillId="4" borderId="10" xfId="0" applyNumberFormat="1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 wrapText="1"/>
    </xf>
    <xf numFmtId="4" fontId="1" fillId="6" borderId="10" xfId="0" applyNumberFormat="1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top" wrapText="1"/>
    </xf>
    <xf numFmtId="4" fontId="3" fillId="6" borderId="10" xfId="0" applyNumberFormat="1" applyFont="1" applyFill="1" applyBorder="1" applyAlignment="1">
      <alignment horizontal="right" vertical="top"/>
    </xf>
    <xf numFmtId="164" fontId="3" fillId="6" borderId="10" xfId="0" applyNumberFormat="1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4" fontId="1" fillId="4" borderId="0" xfId="0" applyNumberFormat="1" applyFont="1" applyFill="1" applyAlignment="1">
      <alignment horizontal="right" vertical="top"/>
    </xf>
    <xf numFmtId="164" fontId="1" fillId="4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/>
    </xf>
    <xf numFmtId="4" fontId="5" fillId="0" borderId="10" xfId="0" applyNumberFormat="1" applyFont="1" applyBorder="1" applyAlignment="1">
      <alignment horizontal="right" vertical="top"/>
    </xf>
    <xf numFmtId="164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4" fontId="1" fillId="6" borderId="10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/>
    </xf>
    <xf numFmtId="4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vertical="top"/>
    </xf>
    <xf numFmtId="0" fontId="5" fillId="0" borderId="11" xfId="0" applyFont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4" fontId="2" fillId="2" borderId="13" xfId="0" applyNumberFormat="1" applyFont="1" applyFill="1" applyBorder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PRESTA&#199;&#195;O%20DE%20CONTAS_HMAA%202019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Rel_NF_PAGAS"/>
      <sheetName val="Rel_NF_pagasNOV"/>
      <sheetName val="Planilh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4">
          <cell r="C114">
            <v>910.33000000007451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12B1-2B12-42E0-9718-7140F7F9670B}">
  <dimension ref="B1:F139"/>
  <sheetViews>
    <sheetView tabSelected="1" zoomScaleNormal="100" workbookViewId="0">
      <selection activeCell="J13" sqref="I13:J13"/>
    </sheetView>
  </sheetViews>
  <sheetFormatPr defaultColWidth="8.6640625" defaultRowHeight="13.8" x14ac:dyDescent="0.3"/>
  <cols>
    <col min="1" max="1" width="2.44140625" style="1" customWidth="1"/>
    <col min="2" max="2" width="50.44140625" style="1" bestFit="1" customWidth="1"/>
    <col min="3" max="3" width="13.6640625" style="2" bestFit="1" customWidth="1"/>
    <col min="4" max="4" width="13" style="3" customWidth="1"/>
    <col min="5" max="5" width="15.6640625" style="4" customWidth="1"/>
    <col min="6" max="6" width="39.5546875" style="1" customWidth="1"/>
    <col min="7" max="7" width="3.88671875" style="1" customWidth="1"/>
    <col min="8" max="16384" width="8.6640625" style="1"/>
  </cols>
  <sheetData>
    <row r="1" spans="2:6" ht="13.95" customHeight="1" x14ac:dyDescent="0.3">
      <c r="B1" s="5" t="s">
        <v>0</v>
      </c>
      <c r="C1" s="6"/>
      <c r="D1" s="7"/>
      <c r="E1" s="8"/>
      <c r="F1" s="9"/>
    </row>
    <row r="2" spans="2:6" ht="13.95" customHeight="1" x14ac:dyDescent="0.3">
      <c r="B2" s="10" t="s">
        <v>1</v>
      </c>
      <c r="F2" s="11"/>
    </row>
    <row r="3" spans="2:6" ht="13.95" customHeight="1" x14ac:dyDescent="0.3">
      <c r="B3" s="10"/>
      <c r="F3" s="11"/>
    </row>
    <row r="4" spans="2:6" ht="13.95" customHeight="1" x14ac:dyDescent="0.3">
      <c r="B4" s="12" t="s">
        <v>2</v>
      </c>
      <c r="C4" s="13"/>
      <c r="D4" s="13"/>
      <c r="E4" s="13"/>
      <c r="F4" s="14"/>
    </row>
    <row r="5" spans="2:6" ht="13.95" customHeight="1" thickBot="1" x14ac:dyDescent="0.35">
      <c r="B5" s="10"/>
      <c r="C5" s="91"/>
      <c r="D5" s="92"/>
      <c r="E5" s="93"/>
      <c r="F5" s="11"/>
    </row>
    <row r="6" spans="2:6" ht="13.95" customHeight="1" x14ac:dyDescent="0.3">
      <c r="B6" s="115" t="s">
        <v>3</v>
      </c>
      <c r="C6" s="116" t="s">
        <v>4</v>
      </c>
      <c r="D6" s="64" t="s">
        <v>5</v>
      </c>
      <c r="E6" s="117" t="s">
        <v>6</v>
      </c>
      <c r="F6" s="118" t="s">
        <v>7</v>
      </c>
    </row>
    <row r="7" spans="2:6" ht="13.95" customHeight="1" x14ac:dyDescent="0.3">
      <c r="B7" s="119" t="s">
        <v>8</v>
      </c>
      <c r="C7" s="99">
        <f>SUM(C8,C13,C23)</f>
        <v>106116.1</v>
      </c>
      <c r="D7" s="98"/>
      <c r="E7" s="100"/>
      <c r="F7" s="120"/>
    </row>
    <row r="8" spans="2:6" ht="13.95" customHeight="1" x14ac:dyDescent="0.3">
      <c r="B8" s="15" t="s">
        <v>9</v>
      </c>
      <c r="C8" s="16">
        <f>SUM(C9:C12)</f>
        <v>4082.87</v>
      </c>
      <c r="D8" s="17"/>
      <c r="E8" s="18"/>
      <c r="F8" s="19"/>
    </row>
    <row r="9" spans="2:6" ht="13.95" customHeight="1" x14ac:dyDescent="0.3">
      <c r="B9" s="20" t="s">
        <v>10</v>
      </c>
      <c r="C9" s="21">
        <v>0</v>
      </c>
      <c r="D9" s="22"/>
      <c r="E9" s="23"/>
      <c r="F9" s="24"/>
    </row>
    <row r="10" spans="2:6" ht="13.95" customHeight="1" x14ac:dyDescent="0.3">
      <c r="B10" s="20" t="s">
        <v>11</v>
      </c>
      <c r="C10" s="21">
        <v>3741.4</v>
      </c>
      <c r="D10" s="22">
        <v>43713</v>
      </c>
      <c r="E10" s="23" t="s">
        <v>12</v>
      </c>
      <c r="F10" s="24" t="s">
        <v>11</v>
      </c>
    </row>
    <row r="11" spans="2:6" ht="13.95" customHeight="1" x14ac:dyDescent="0.3">
      <c r="B11" s="20" t="s">
        <v>13</v>
      </c>
      <c r="C11" s="21">
        <v>341.47</v>
      </c>
      <c r="D11" s="22">
        <v>43720</v>
      </c>
      <c r="E11" s="23" t="s">
        <v>14</v>
      </c>
      <c r="F11" s="24" t="s">
        <v>15</v>
      </c>
    </row>
    <row r="12" spans="2:6" ht="13.95" customHeight="1" x14ac:dyDescent="0.3">
      <c r="B12" s="20"/>
      <c r="C12" s="21"/>
      <c r="D12" s="22"/>
      <c r="E12" s="23"/>
      <c r="F12" s="24"/>
    </row>
    <row r="13" spans="2:6" ht="13.95" customHeight="1" x14ac:dyDescent="0.3">
      <c r="B13" s="121" t="s">
        <v>16</v>
      </c>
      <c r="C13" s="16">
        <f>SUM(C14:C22)</f>
        <v>102033.23000000001</v>
      </c>
      <c r="D13" s="102"/>
      <c r="E13" s="101"/>
      <c r="F13" s="122"/>
    </row>
    <row r="14" spans="2:6" ht="13.95" customHeight="1" x14ac:dyDescent="0.3">
      <c r="B14" s="123" t="s">
        <v>17</v>
      </c>
      <c r="C14" s="36">
        <v>1817</v>
      </c>
      <c r="D14" s="104">
        <v>43735</v>
      </c>
      <c r="E14" s="103" t="s">
        <v>18</v>
      </c>
      <c r="F14" s="124" t="s">
        <v>19</v>
      </c>
    </row>
    <row r="15" spans="2:6" ht="13.95" customHeight="1" x14ac:dyDescent="0.3">
      <c r="B15" s="123" t="s">
        <v>20</v>
      </c>
      <c r="C15" s="36">
        <v>5282.28</v>
      </c>
      <c r="D15" s="104">
        <v>43735</v>
      </c>
      <c r="E15" s="103" t="s">
        <v>12</v>
      </c>
      <c r="F15" s="124" t="s">
        <v>21</v>
      </c>
    </row>
    <row r="16" spans="2:6" ht="13.95" customHeight="1" x14ac:dyDescent="0.3">
      <c r="B16" s="123" t="s">
        <v>22</v>
      </c>
      <c r="C16" s="36">
        <v>25074.6</v>
      </c>
      <c r="D16" s="104">
        <v>43735</v>
      </c>
      <c r="E16" s="103" t="s">
        <v>18</v>
      </c>
      <c r="F16" s="124" t="s">
        <v>23</v>
      </c>
    </row>
    <row r="17" spans="2:6" ht="13.95" customHeight="1" x14ac:dyDescent="0.3">
      <c r="B17" s="123" t="s">
        <v>24</v>
      </c>
      <c r="C17" s="36">
        <v>10629.45</v>
      </c>
      <c r="D17" s="104">
        <v>43735</v>
      </c>
      <c r="E17" s="103" t="s">
        <v>12</v>
      </c>
      <c r="F17" s="124" t="s">
        <v>25</v>
      </c>
    </row>
    <row r="18" spans="2:6" ht="13.95" customHeight="1" x14ac:dyDescent="0.3">
      <c r="B18" s="123" t="s">
        <v>26</v>
      </c>
      <c r="C18" s="36">
        <v>3007</v>
      </c>
      <c r="D18" s="104">
        <v>43735</v>
      </c>
      <c r="E18" s="103" t="s">
        <v>18</v>
      </c>
      <c r="F18" s="124" t="s">
        <v>27</v>
      </c>
    </row>
    <row r="19" spans="2:6" ht="13.95" customHeight="1" x14ac:dyDescent="0.3">
      <c r="B19" s="25" t="s">
        <v>28</v>
      </c>
      <c r="C19" s="36">
        <v>37352.300000000003</v>
      </c>
      <c r="D19" s="104">
        <v>43735</v>
      </c>
      <c r="E19" s="103" t="s">
        <v>12</v>
      </c>
      <c r="F19" s="124" t="s">
        <v>29</v>
      </c>
    </row>
    <row r="20" spans="2:6" ht="13.95" customHeight="1" x14ac:dyDescent="0.3">
      <c r="B20" s="123" t="s">
        <v>30</v>
      </c>
      <c r="C20" s="36">
        <v>3270.6</v>
      </c>
      <c r="D20" s="104">
        <v>43735</v>
      </c>
      <c r="E20" s="103" t="s">
        <v>12</v>
      </c>
      <c r="F20" s="124" t="s">
        <v>31</v>
      </c>
    </row>
    <row r="21" spans="2:6" ht="13.95" customHeight="1" x14ac:dyDescent="0.3">
      <c r="B21" s="123" t="s">
        <v>32</v>
      </c>
      <c r="C21" s="36">
        <v>15600</v>
      </c>
      <c r="D21" s="104">
        <v>43735</v>
      </c>
      <c r="E21" s="103" t="s">
        <v>12</v>
      </c>
      <c r="F21" s="124" t="s">
        <v>33</v>
      </c>
    </row>
    <row r="22" spans="2:6" ht="13.95" customHeight="1" x14ac:dyDescent="0.3">
      <c r="B22" s="26"/>
      <c r="C22" s="27"/>
      <c r="D22" s="28"/>
      <c r="E22" s="29"/>
      <c r="F22" s="30"/>
    </row>
    <row r="23" spans="2:6" ht="13.95" customHeight="1" x14ac:dyDescent="0.3">
      <c r="B23" s="121" t="s">
        <v>34</v>
      </c>
      <c r="C23" s="16">
        <f>SUM(C24:C25)</f>
        <v>0</v>
      </c>
      <c r="D23" s="102"/>
      <c r="E23" s="101"/>
      <c r="F23" s="122"/>
    </row>
    <row r="24" spans="2:6" ht="13.95" customHeight="1" x14ac:dyDescent="0.3">
      <c r="B24" s="20"/>
      <c r="C24" s="31"/>
      <c r="D24" s="22"/>
      <c r="E24" s="23"/>
      <c r="F24" s="24"/>
    </row>
    <row r="25" spans="2:6" ht="13.95" customHeight="1" x14ac:dyDescent="0.3">
      <c r="B25" s="20"/>
      <c r="C25" s="31"/>
      <c r="D25" s="22"/>
      <c r="E25" s="23"/>
      <c r="F25" s="24"/>
    </row>
    <row r="26" spans="2:6" ht="13.95" customHeight="1" x14ac:dyDescent="0.3">
      <c r="B26" s="125" t="s">
        <v>35</v>
      </c>
      <c r="C26" s="99">
        <f>SUM(C27,C40,C42)</f>
        <v>13300.81</v>
      </c>
      <c r="D26" s="106"/>
      <c r="E26" s="105"/>
      <c r="F26" s="126"/>
    </row>
    <row r="27" spans="2:6" ht="13.95" customHeight="1" x14ac:dyDescent="0.3">
      <c r="B27" s="15" t="s">
        <v>36</v>
      </c>
      <c r="C27" s="16">
        <f>SUM(C28:C39)</f>
        <v>13300.81</v>
      </c>
      <c r="D27" s="17"/>
      <c r="E27" s="18"/>
      <c r="F27" s="19"/>
    </row>
    <row r="28" spans="2:6" ht="13.95" customHeight="1" x14ac:dyDescent="0.3">
      <c r="B28" s="32" t="s">
        <v>37</v>
      </c>
      <c r="C28" s="31">
        <v>1296.57</v>
      </c>
      <c r="D28" s="33">
        <v>43714</v>
      </c>
      <c r="E28" s="34" t="s">
        <v>18</v>
      </c>
      <c r="F28" s="35" t="s">
        <v>38</v>
      </c>
    </row>
    <row r="29" spans="2:6" ht="13.95" customHeight="1" x14ac:dyDescent="0.3">
      <c r="B29" s="32" t="s">
        <v>39</v>
      </c>
      <c r="C29" s="36">
        <v>1661.32</v>
      </c>
      <c r="D29" s="33">
        <v>43717</v>
      </c>
      <c r="E29" s="34" t="s">
        <v>18</v>
      </c>
      <c r="F29" s="35" t="s">
        <v>40</v>
      </c>
    </row>
    <row r="30" spans="2:6" ht="13.95" customHeight="1" x14ac:dyDescent="0.3">
      <c r="B30" s="32" t="s">
        <v>39</v>
      </c>
      <c r="C30" s="31">
        <v>1577.55</v>
      </c>
      <c r="D30" s="33">
        <v>43717</v>
      </c>
      <c r="E30" s="34" t="s">
        <v>18</v>
      </c>
      <c r="F30" s="35" t="s">
        <v>41</v>
      </c>
    </row>
    <row r="31" spans="2:6" ht="13.95" customHeight="1" x14ac:dyDescent="0.3">
      <c r="B31" s="32" t="s">
        <v>39</v>
      </c>
      <c r="C31" s="31">
        <v>451.68</v>
      </c>
      <c r="D31" s="33">
        <v>43717</v>
      </c>
      <c r="E31" s="34" t="s">
        <v>18</v>
      </c>
      <c r="F31" s="35" t="s">
        <v>42</v>
      </c>
    </row>
    <row r="32" spans="2:6" ht="13.95" customHeight="1" x14ac:dyDescent="0.3">
      <c r="B32" s="32" t="s">
        <v>39</v>
      </c>
      <c r="C32" s="31">
        <v>216.64</v>
      </c>
      <c r="D32" s="33">
        <v>43717</v>
      </c>
      <c r="E32" s="34" t="s">
        <v>18</v>
      </c>
      <c r="F32" s="35" t="s">
        <v>43</v>
      </c>
    </row>
    <row r="33" spans="2:6" ht="13.95" customHeight="1" x14ac:dyDescent="0.3">
      <c r="B33" s="37" t="s">
        <v>44</v>
      </c>
      <c r="C33" s="31">
        <v>1782.85</v>
      </c>
      <c r="D33" s="33">
        <v>43718</v>
      </c>
      <c r="E33" s="34" t="s">
        <v>18</v>
      </c>
      <c r="F33" s="30" t="s">
        <v>45</v>
      </c>
    </row>
    <row r="34" spans="2:6" ht="13.95" customHeight="1" x14ac:dyDescent="0.3">
      <c r="B34" s="37" t="s">
        <v>44</v>
      </c>
      <c r="C34" s="31">
        <v>95.75</v>
      </c>
      <c r="D34" s="33">
        <v>43718</v>
      </c>
      <c r="E34" s="34" t="s">
        <v>18</v>
      </c>
      <c r="F34" s="30" t="s">
        <v>46</v>
      </c>
    </row>
    <row r="35" spans="2:6" ht="13.95" customHeight="1" x14ac:dyDescent="0.3">
      <c r="B35" s="37" t="s">
        <v>44</v>
      </c>
      <c r="C35" s="31">
        <v>425.7</v>
      </c>
      <c r="D35" s="33">
        <v>43718</v>
      </c>
      <c r="E35" s="34" t="s">
        <v>18</v>
      </c>
      <c r="F35" s="30" t="s">
        <v>47</v>
      </c>
    </row>
    <row r="36" spans="2:6" ht="13.95" customHeight="1" x14ac:dyDescent="0.3">
      <c r="B36" s="37" t="s">
        <v>44</v>
      </c>
      <c r="C36" s="31">
        <v>322</v>
      </c>
      <c r="D36" s="33">
        <v>43718</v>
      </c>
      <c r="E36" s="34" t="s">
        <v>18</v>
      </c>
      <c r="F36" s="30" t="s">
        <v>48</v>
      </c>
    </row>
    <row r="37" spans="2:6" ht="13.95" customHeight="1" x14ac:dyDescent="0.3">
      <c r="B37" s="37" t="s">
        <v>44</v>
      </c>
      <c r="C37" s="31">
        <v>1782.85</v>
      </c>
      <c r="D37" s="33">
        <v>43718</v>
      </c>
      <c r="E37" s="34" t="s">
        <v>18</v>
      </c>
      <c r="F37" s="30" t="s">
        <v>49</v>
      </c>
    </row>
    <row r="38" spans="2:6" ht="13.95" customHeight="1" x14ac:dyDescent="0.3">
      <c r="B38" s="37" t="s">
        <v>50</v>
      </c>
      <c r="C38" s="31">
        <v>3687.9</v>
      </c>
      <c r="D38" s="33">
        <v>43718</v>
      </c>
      <c r="E38" s="34" t="s">
        <v>18</v>
      </c>
      <c r="F38" s="35" t="s">
        <v>51</v>
      </c>
    </row>
    <row r="39" spans="2:6" ht="13.95" customHeight="1" x14ac:dyDescent="0.3">
      <c r="B39" s="38"/>
      <c r="C39" s="39"/>
      <c r="D39" s="28"/>
      <c r="E39" s="29"/>
      <c r="F39" s="30"/>
    </row>
    <row r="40" spans="2:6" ht="13.95" customHeight="1" x14ac:dyDescent="0.3">
      <c r="B40" s="15" t="s">
        <v>52</v>
      </c>
      <c r="C40" s="16">
        <f>SUM(C41:C41)</f>
        <v>0</v>
      </c>
      <c r="D40" s="17"/>
      <c r="E40" s="18"/>
      <c r="F40" s="19"/>
    </row>
    <row r="41" spans="2:6" ht="13.95" customHeight="1" x14ac:dyDescent="0.3">
      <c r="B41" s="32"/>
      <c r="C41" s="36"/>
      <c r="D41" s="40"/>
      <c r="E41" s="41"/>
      <c r="F41" s="42"/>
    </row>
    <row r="42" spans="2:6" ht="13.95" customHeight="1" x14ac:dyDescent="0.3">
      <c r="B42" s="15" t="s">
        <v>53</v>
      </c>
      <c r="C42" s="16">
        <f>SUM(C43:C44)</f>
        <v>0</v>
      </c>
      <c r="D42" s="17"/>
      <c r="E42" s="18"/>
      <c r="F42" s="19"/>
    </row>
    <row r="43" spans="2:6" ht="13.95" customHeight="1" x14ac:dyDescent="0.3">
      <c r="B43" s="32"/>
      <c r="C43" s="36"/>
      <c r="D43" s="40"/>
      <c r="E43" s="49"/>
      <c r="F43" s="42"/>
    </row>
    <row r="44" spans="2:6" ht="13.95" customHeight="1" x14ac:dyDescent="0.3">
      <c r="B44" s="43"/>
      <c r="C44" s="31"/>
      <c r="D44" s="33"/>
      <c r="E44" s="34"/>
      <c r="F44" s="35"/>
    </row>
    <row r="45" spans="2:6" ht="13.95" customHeight="1" x14ac:dyDescent="0.3">
      <c r="B45" s="119" t="s">
        <v>54</v>
      </c>
      <c r="C45" s="99">
        <f>SUM(C46,C50,C61,C64,,C67,C70,C74,C77)</f>
        <v>15923.119999999999</v>
      </c>
      <c r="D45" s="98"/>
      <c r="E45" s="100"/>
      <c r="F45" s="120"/>
    </row>
    <row r="46" spans="2:6" ht="13.95" customHeight="1" x14ac:dyDescent="0.3">
      <c r="B46" s="15" t="s">
        <v>55</v>
      </c>
      <c r="C46" s="16">
        <f>SUM(C47:C49)</f>
        <v>1610.3</v>
      </c>
      <c r="D46" s="17"/>
      <c r="E46" s="18"/>
      <c r="F46" s="19"/>
    </row>
    <row r="47" spans="2:6" ht="13.95" customHeight="1" x14ac:dyDescent="0.3">
      <c r="B47" s="37" t="s">
        <v>56</v>
      </c>
      <c r="C47" s="31">
        <v>1610.3</v>
      </c>
      <c r="D47" s="33">
        <v>43713</v>
      </c>
      <c r="E47" s="44" t="s">
        <v>18</v>
      </c>
      <c r="F47" s="45" t="s">
        <v>57</v>
      </c>
    </row>
    <row r="48" spans="2:6" ht="13.95" customHeight="1" x14ac:dyDescent="0.3">
      <c r="B48" s="37"/>
      <c r="C48" s="31"/>
      <c r="D48" s="33"/>
      <c r="E48" s="44"/>
      <c r="F48" s="45"/>
    </row>
    <row r="49" spans="2:6" ht="13.95" customHeight="1" x14ac:dyDescent="0.3">
      <c r="B49" s="37"/>
      <c r="C49" s="31"/>
      <c r="D49" s="33"/>
      <c r="E49" s="34"/>
      <c r="F49" s="35"/>
    </row>
    <row r="50" spans="2:6" ht="13.95" customHeight="1" x14ac:dyDescent="0.3">
      <c r="B50" s="15" t="s">
        <v>58</v>
      </c>
      <c r="C50" s="16">
        <f>SUM(C51:C60)</f>
        <v>5834.26</v>
      </c>
      <c r="D50" s="17"/>
      <c r="E50" s="18"/>
      <c r="F50" s="19"/>
    </row>
    <row r="51" spans="2:6" ht="13.95" customHeight="1" x14ac:dyDescent="0.3">
      <c r="B51" s="37" t="s">
        <v>56</v>
      </c>
      <c r="C51" s="31">
        <v>1538.7</v>
      </c>
      <c r="D51" s="33">
        <v>43713</v>
      </c>
      <c r="E51" s="44" t="s">
        <v>18</v>
      </c>
      <c r="F51" s="45" t="s">
        <v>59</v>
      </c>
    </row>
    <row r="52" spans="2:6" ht="13.95" customHeight="1" x14ac:dyDescent="0.3">
      <c r="B52" s="37" t="s">
        <v>60</v>
      </c>
      <c r="C52" s="31">
        <v>625.04999999999995</v>
      </c>
      <c r="D52" s="33">
        <v>43714</v>
      </c>
      <c r="E52" s="44" t="s">
        <v>18</v>
      </c>
      <c r="F52" s="35" t="s">
        <v>61</v>
      </c>
    </row>
    <row r="53" spans="2:6" ht="13.95" customHeight="1" x14ac:dyDescent="0.3">
      <c r="B53" s="37" t="s">
        <v>60</v>
      </c>
      <c r="C53" s="31">
        <v>655.52</v>
      </c>
      <c r="D53" s="33">
        <v>43714</v>
      </c>
      <c r="E53" s="44" t="s">
        <v>18</v>
      </c>
      <c r="F53" s="35" t="s">
        <v>62</v>
      </c>
    </row>
    <row r="54" spans="2:6" ht="13.95" customHeight="1" x14ac:dyDescent="0.3">
      <c r="B54" s="37" t="s">
        <v>60</v>
      </c>
      <c r="C54" s="31">
        <v>605.20000000000005</v>
      </c>
      <c r="D54" s="33">
        <v>43714</v>
      </c>
      <c r="E54" s="44" t="s">
        <v>18</v>
      </c>
      <c r="F54" s="35" t="s">
        <v>63</v>
      </c>
    </row>
    <row r="55" spans="2:6" ht="13.95" customHeight="1" x14ac:dyDescent="0.3">
      <c r="B55" s="37" t="s">
        <v>64</v>
      </c>
      <c r="C55" s="31">
        <v>96.75</v>
      </c>
      <c r="D55" s="33">
        <v>43717</v>
      </c>
      <c r="E55" s="44" t="s">
        <v>12</v>
      </c>
      <c r="F55" s="35" t="s">
        <v>65</v>
      </c>
    </row>
    <row r="56" spans="2:6" ht="13.95" customHeight="1" x14ac:dyDescent="0.3">
      <c r="B56" s="37" t="s">
        <v>56</v>
      </c>
      <c r="C56" s="31">
        <v>58.74</v>
      </c>
      <c r="D56" s="33">
        <v>43726</v>
      </c>
      <c r="E56" s="44" t="s">
        <v>18</v>
      </c>
      <c r="F56" s="45" t="s">
        <v>66</v>
      </c>
    </row>
    <row r="57" spans="2:6" s="46" customFormat="1" ht="13.95" customHeight="1" x14ac:dyDescent="0.3">
      <c r="B57" s="37" t="s">
        <v>64</v>
      </c>
      <c r="C57" s="31">
        <v>2173.0500000000002</v>
      </c>
      <c r="D57" s="33">
        <v>43718</v>
      </c>
      <c r="E57" s="44" t="s">
        <v>12</v>
      </c>
      <c r="F57" s="45" t="s">
        <v>67</v>
      </c>
    </row>
    <row r="58" spans="2:6" s="46" customFormat="1" ht="13.95" customHeight="1" x14ac:dyDescent="0.3">
      <c r="B58" s="37" t="s">
        <v>56</v>
      </c>
      <c r="C58" s="31">
        <v>81.25</v>
      </c>
      <c r="D58" s="33">
        <v>43731</v>
      </c>
      <c r="E58" s="44" t="s">
        <v>18</v>
      </c>
      <c r="F58" s="45" t="s">
        <v>68</v>
      </c>
    </row>
    <row r="59" spans="2:6" s="46" customFormat="1" ht="13.95" customHeight="1" x14ac:dyDescent="0.3">
      <c r="B59" s="37"/>
      <c r="C59" s="31"/>
      <c r="D59" s="33"/>
      <c r="E59" s="44"/>
      <c r="F59" s="45"/>
    </row>
    <row r="60" spans="2:6" ht="13.95" customHeight="1" x14ac:dyDescent="0.3">
      <c r="B60" s="38"/>
      <c r="C60" s="39"/>
      <c r="D60" s="28"/>
      <c r="E60" s="47"/>
      <c r="F60" s="48"/>
    </row>
    <row r="61" spans="2:6" ht="13.95" customHeight="1" x14ac:dyDescent="0.3">
      <c r="B61" s="15" t="s">
        <v>69</v>
      </c>
      <c r="C61" s="16">
        <f>SUM(C62:C63)</f>
        <v>0</v>
      </c>
      <c r="D61" s="17"/>
      <c r="E61" s="18"/>
      <c r="F61" s="19"/>
    </row>
    <row r="62" spans="2:6" ht="13.95" customHeight="1" x14ac:dyDescent="0.3">
      <c r="B62" s="32"/>
      <c r="C62" s="36"/>
      <c r="D62" s="40"/>
      <c r="E62" s="49"/>
      <c r="F62" s="42"/>
    </row>
    <row r="63" spans="2:6" ht="13.95" customHeight="1" x14ac:dyDescent="0.3">
      <c r="B63" s="43"/>
      <c r="C63" s="50"/>
      <c r="D63" s="22"/>
      <c r="E63" s="23"/>
      <c r="F63" s="24"/>
    </row>
    <row r="64" spans="2:6" ht="13.95" customHeight="1" x14ac:dyDescent="0.3">
      <c r="B64" s="15" t="s">
        <v>70</v>
      </c>
      <c r="C64" s="16">
        <f>SUM(C65:C66)</f>
        <v>135</v>
      </c>
      <c r="D64" s="17"/>
      <c r="E64" s="18"/>
      <c r="F64" s="19"/>
    </row>
    <row r="65" spans="2:6" ht="13.95" customHeight="1" x14ac:dyDescent="0.3">
      <c r="B65" s="32" t="s">
        <v>71</v>
      </c>
      <c r="C65" s="50">
        <v>135</v>
      </c>
      <c r="D65" s="22">
        <v>43724</v>
      </c>
      <c r="E65" s="23" t="s">
        <v>72</v>
      </c>
      <c r="F65" s="24" t="s">
        <v>73</v>
      </c>
    </row>
    <row r="66" spans="2:6" ht="13.95" customHeight="1" x14ac:dyDescent="0.3">
      <c r="B66" s="43"/>
      <c r="C66" s="50"/>
      <c r="D66" s="22"/>
      <c r="E66" s="23"/>
      <c r="F66" s="24"/>
    </row>
    <row r="67" spans="2:6" ht="13.95" customHeight="1" x14ac:dyDescent="0.3">
      <c r="B67" s="15" t="s">
        <v>74</v>
      </c>
      <c r="C67" s="16">
        <f>SUM(C68:C69)</f>
        <v>0</v>
      </c>
      <c r="D67" s="17"/>
      <c r="E67" s="18"/>
      <c r="F67" s="19"/>
    </row>
    <row r="68" spans="2:6" ht="13.95" customHeight="1" x14ac:dyDescent="0.3">
      <c r="B68" s="32"/>
      <c r="C68" s="50"/>
      <c r="D68" s="22"/>
      <c r="E68" s="23"/>
      <c r="F68" s="24"/>
    </row>
    <row r="69" spans="2:6" ht="13.95" customHeight="1" x14ac:dyDescent="0.3">
      <c r="B69" s="51"/>
      <c r="C69" s="27"/>
      <c r="D69" s="52"/>
      <c r="E69" s="53"/>
      <c r="F69" s="54"/>
    </row>
    <row r="70" spans="2:6" ht="13.95" customHeight="1" x14ac:dyDescent="0.3">
      <c r="B70" s="15" t="s">
        <v>75</v>
      </c>
      <c r="C70" s="56">
        <f>SUM(C71:C73)</f>
        <v>8075.5599999999995</v>
      </c>
      <c r="D70" s="17"/>
      <c r="E70" s="18"/>
      <c r="F70" s="19"/>
    </row>
    <row r="71" spans="2:6" ht="13.95" customHeight="1" x14ac:dyDescent="0.3">
      <c r="B71" s="43" t="s">
        <v>76</v>
      </c>
      <c r="C71" s="50">
        <v>4081.95</v>
      </c>
      <c r="D71" s="33">
        <v>43717</v>
      </c>
      <c r="E71" s="34" t="s">
        <v>12</v>
      </c>
      <c r="F71" s="55" t="s">
        <v>77</v>
      </c>
    </row>
    <row r="72" spans="2:6" ht="13.95" customHeight="1" x14ac:dyDescent="0.3">
      <c r="B72" s="43" t="s">
        <v>78</v>
      </c>
      <c r="C72" s="50">
        <v>3993.61</v>
      </c>
      <c r="D72" s="33">
        <v>43717</v>
      </c>
      <c r="E72" s="34" t="s">
        <v>12</v>
      </c>
      <c r="F72" s="35" t="s">
        <v>79</v>
      </c>
    </row>
    <row r="73" spans="2:6" ht="13.95" customHeight="1" x14ac:dyDescent="0.3">
      <c r="B73" s="43"/>
      <c r="C73" s="50"/>
      <c r="D73" s="33"/>
      <c r="E73" s="34"/>
      <c r="F73" s="35"/>
    </row>
    <row r="74" spans="2:6" ht="13.95" customHeight="1" x14ac:dyDescent="0.3">
      <c r="B74" s="15" t="s">
        <v>80</v>
      </c>
      <c r="C74" s="56">
        <f>SUM(C75:C76)</f>
        <v>268</v>
      </c>
      <c r="D74" s="17"/>
      <c r="E74" s="18"/>
      <c r="F74" s="19"/>
    </row>
    <row r="75" spans="2:6" ht="13.95" customHeight="1" x14ac:dyDescent="0.3">
      <c r="B75" s="37" t="s">
        <v>81</v>
      </c>
      <c r="C75" s="31">
        <v>268</v>
      </c>
      <c r="D75" s="33">
        <v>43714</v>
      </c>
      <c r="E75" s="34" t="s">
        <v>12</v>
      </c>
      <c r="F75" s="35" t="s">
        <v>82</v>
      </c>
    </row>
    <row r="76" spans="2:6" ht="13.95" customHeight="1" x14ac:dyDescent="0.3">
      <c r="B76" s="37"/>
      <c r="C76" s="31"/>
      <c r="D76" s="33"/>
      <c r="E76" s="34"/>
      <c r="F76" s="35"/>
    </row>
    <row r="77" spans="2:6" ht="13.95" customHeight="1" x14ac:dyDescent="0.3">
      <c r="B77" s="15" t="s">
        <v>83</v>
      </c>
      <c r="C77" s="56">
        <f>SUM(C78:C79)</f>
        <v>0</v>
      </c>
      <c r="D77" s="17"/>
      <c r="E77" s="18"/>
      <c r="F77" s="19"/>
    </row>
    <row r="78" spans="2:6" ht="13.95" customHeight="1" x14ac:dyDescent="0.3">
      <c r="B78" s="37"/>
      <c r="C78" s="31"/>
      <c r="D78" s="33"/>
      <c r="E78" s="34"/>
      <c r="F78" s="35"/>
    </row>
    <row r="79" spans="2:6" ht="13.95" customHeight="1" x14ac:dyDescent="0.3">
      <c r="B79" s="32"/>
      <c r="C79" s="36"/>
      <c r="D79" s="40"/>
      <c r="E79" s="49"/>
      <c r="F79" s="57"/>
    </row>
    <row r="80" spans="2:6" ht="13.95" customHeight="1" x14ac:dyDescent="0.3">
      <c r="B80" s="119" t="s">
        <v>84</v>
      </c>
      <c r="C80" s="99">
        <f>SUM(C81,C85)</f>
        <v>37944</v>
      </c>
      <c r="D80" s="98"/>
      <c r="E80" s="100"/>
      <c r="F80" s="120"/>
    </row>
    <row r="81" spans="2:6" ht="13.95" customHeight="1" x14ac:dyDescent="0.3">
      <c r="B81" s="15" t="s">
        <v>85</v>
      </c>
      <c r="C81" s="16">
        <f>SUM(C82:C83)</f>
        <v>44</v>
      </c>
      <c r="D81" s="17"/>
      <c r="E81" s="18"/>
      <c r="F81" s="19"/>
    </row>
    <row r="82" spans="2:6" ht="13.95" customHeight="1" x14ac:dyDescent="0.3">
      <c r="B82" s="37" t="s">
        <v>86</v>
      </c>
      <c r="C82" s="31">
        <v>44</v>
      </c>
      <c r="D82" s="33">
        <v>43725</v>
      </c>
      <c r="E82" s="34" t="s">
        <v>12</v>
      </c>
      <c r="F82" s="35" t="s">
        <v>87</v>
      </c>
    </row>
    <row r="83" spans="2:6" ht="13.95" customHeight="1" x14ac:dyDescent="0.3">
      <c r="B83" s="32"/>
      <c r="C83" s="36"/>
      <c r="D83" s="40"/>
      <c r="E83" s="49"/>
      <c r="F83" s="42"/>
    </row>
    <row r="84" spans="2:6" ht="13.95" customHeight="1" x14ac:dyDescent="0.3">
      <c r="B84" s="32"/>
      <c r="C84" s="36"/>
      <c r="D84" s="40"/>
      <c r="E84" s="49"/>
      <c r="F84" s="42"/>
    </row>
    <row r="85" spans="2:6" ht="13.95" customHeight="1" x14ac:dyDescent="0.3">
      <c r="B85" s="15" t="s">
        <v>88</v>
      </c>
      <c r="C85" s="16">
        <f>SUM(C86:C89)</f>
        <v>37900</v>
      </c>
      <c r="D85" s="17"/>
      <c r="E85" s="18"/>
      <c r="F85" s="19"/>
    </row>
    <row r="86" spans="2:6" ht="13.95" customHeight="1" x14ac:dyDescent="0.3">
      <c r="B86" s="58" t="s">
        <v>89</v>
      </c>
      <c r="C86" s="36">
        <v>10000</v>
      </c>
      <c r="D86" s="40">
        <v>43714</v>
      </c>
      <c r="E86" s="49" t="s">
        <v>18</v>
      </c>
      <c r="F86" s="42" t="s">
        <v>90</v>
      </c>
    </row>
    <row r="87" spans="2:6" ht="13.95" customHeight="1" x14ac:dyDescent="0.3">
      <c r="B87" s="37" t="s">
        <v>91</v>
      </c>
      <c r="C87" s="36">
        <v>27900</v>
      </c>
      <c r="D87" s="40">
        <v>43734</v>
      </c>
      <c r="E87" s="49" t="s">
        <v>12</v>
      </c>
      <c r="F87" s="42" t="s">
        <v>92</v>
      </c>
    </row>
    <row r="88" spans="2:6" ht="13.95" customHeight="1" x14ac:dyDescent="0.3">
      <c r="B88" s="32"/>
      <c r="C88" s="36"/>
      <c r="D88" s="40"/>
      <c r="E88" s="49"/>
      <c r="F88" s="42"/>
    </row>
    <row r="89" spans="2:6" ht="13.95" customHeight="1" x14ac:dyDescent="0.3">
      <c r="B89" s="32"/>
      <c r="C89" s="36"/>
      <c r="D89" s="40"/>
      <c r="E89" s="49"/>
      <c r="F89" s="42"/>
    </row>
    <row r="90" spans="2:6" ht="13.95" customHeight="1" x14ac:dyDescent="0.3">
      <c r="B90" s="119" t="s">
        <v>93</v>
      </c>
      <c r="C90" s="99">
        <f>SUM(C91,C93,C96,C99)</f>
        <v>360.7</v>
      </c>
      <c r="D90" s="98"/>
      <c r="E90" s="100"/>
      <c r="F90" s="120"/>
    </row>
    <row r="91" spans="2:6" ht="13.95" customHeight="1" x14ac:dyDescent="0.3">
      <c r="B91" s="15" t="s">
        <v>94</v>
      </c>
      <c r="C91" s="16">
        <f>SUM(C92)</f>
        <v>0</v>
      </c>
      <c r="D91" s="17"/>
      <c r="E91" s="18"/>
      <c r="F91" s="19"/>
    </row>
    <row r="92" spans="2:6" ht="13.95" customHeight="1" x14ac:dyDescent="0.3">
      <c r="B92" s="32"/>
      <c r="C92" s="107"/>
      <c r="D92" s="40"/>
      <c r="E92" s="49"/>
      <c r="F92" s="57"/>
    </row>
    <row r="93" spans="2:6" ht="13.95" customHeight="1" x14ac:dyDescent="0.3">
      <c r="B93" s="15" t="s">
        <v>95</v>
      </c>
      <c r="C93" s="16">
        <f>SUM(C94:C95)</f>
        <v>140.85</v>
      </c>
      <c r="D93" s="17"/>
      <c r="E93" s="18"/>
      <c r="F93" s="19"/>
    </row>
    <row r="94" spans="2:6" ht="13.95" customHeight="1" x14ac:dyDescent="0.3">
      <c r="B94" s="127" t="s">
        <v>96</v>
      </c>
      <c r="C94" s="108">
        <v>140.85</v>
      </c>
      <c r="D94" s="109">
        <v>43718</v>
      </c>
      <c r="E94" s="110"/>
      <c r="F94" s="128" t="s">
        <v>97</v>
      </c>
    </row>
    <row r="95" spans="2:6" ht="13.95" customHeight="1" x14ac:dyDescent="0.3">
      <c r="B95" s="32"/>
      <c r="C95" s="36"/>
      <c r="D95" s="40"/>
      <c r="E95" s="49"/>
      <c r="F95" s="42"/>
    </row>
    <row r="96" spans="2:6" ht="13.95" customHeight="1" x14ac:dyDescent="0.3">
      <c r="B96" s="15" t="s">
        <v>98</v>
      </c>
      <c r="C96" s="16">
        <f>SUM(C97:C98)</f>
        <v>0</v>
      </c>
      <c r="D96" s="17"/>
      <c r="E96" s="18"/>
      <c r="F96" s="19"/>
    </row>
    <row r="97" spans="2:6" ht="13.95" customHeight="1" x14ac:dyDescent="0.3">
      <c r="B97" s="51"/>
      <c r="C97" s="59"/>
      <c r="D97" s="60"/>
      <c r="E97" s="61"/>
      <c r="F97" s="62"/>
    </row>
    <row r="98" spans="2:6" ht="13.95" customHeight="1" x14ac:dyDescent="0.3">
      <c r="B98" s="20"/>
      <c r="C98" s="31"/>
      <c r="D98" s="22"/>
      <c r="E98" s="23"/>
      <c r="F98" s="24"/>
    </row>
    <row r="99" spans="2:6" ht="13.95" customHeight="1" x14ac:dyDescent="0.3">
      <c r="B99" s="15" t="s">
        <v>99</v>
      </c>
      <c r="C99" s="16">
        <f>SUM(C100:C101)</f>
        <v>219.85</v>
      </c>
      <c r="D99" s="17"/>
      <c r="E99" s="18"/>
      <c r="F99" s="19"/>
    </row>
    <row r="100" spans="2:6" ht="13.95" customHeight="1" x14ac:dyDescent="0.3">
      <c r="B100" s="37" t="s">
        <v>100</v>
      </c>
      <c r="C100" s="50">
        <v>135.85</v>
      </c>
      <c r="D100" s="28"/>
      <c r="E100" s="34" t="s">
        <v>101</v>
      </c>
      <c r="F100" s="30"/>
    </row>
    <row r="101" spans="2:6" ht="13.95" customHeight="1" x14ac:dyDescent="0.3">
      <c r="B101" s="37" t="s">
        <v>102</v>
      </c>
      <c r="C101" s="50">
        <v>84</v>
      </c>
      <c r="D101" s="33">
        <v>43713</v>
      </c>
      <c r="E101" s="34" t="s">
        <v>103</v>
      </c>
      <c r="F101" s="35" t="s">
        <v>104</v>
      </c>
    </row>
    <row r="102" spans="2:6" ht="13.95" customHeight="1" x14ac:dyDescent="0.3">
      <c r="B102" s="119" t="s">
        <v>105</v>
      </c>
      <c r="C102" s="99">
        <f>SUM(C103:C104)</f>
        <v>880.51</v>
      </c>
      <c r="D102" s="98"/>
      <c r="E102" s="100"/>
      <c r="F102" s="120"/>
    </row>
    <row r="103" spans="2:6" s="63" customFormat="1" ht="13.95" customHeight="1" x14ac:dyDescent="0.3">
      <c r="B103" s="37" t="s">
        <v>106</v>
      </c>
      <c r="C103" s="31">
        <v>410.3</v>
      </c>
      <c r="D103" s="33">
        <v>43719</v>
      </c>
      <c r="E103" s="65" t="s">
        <v>107</v>
      </c>
      <c r="F103" s="35"/>
    </row>
    <row r="104" spans="2:6" ht="13.95" customHeight="1" x14ac:dyDescent="0.3">
      <c r="B104" s="37" t="s">
        <v>108</v>
      </c>
      <c r="C104" s="31">
        <v>470.21</v>
      </c>
      <c r="D104" s="33">
        <v>43719</v>
      </c>
      <c r="E104" s="65" t="s">
        <v>107</v>
      </c>
      <c r="F104" s="35"/>
    </row>
    <row r="105" spans="2:6" ht="13.95" customHeight="1" x14ac:dyDescent="0.3">
      <c r="B105" s="119" t="s">
        <v>109</v>
      </c>
      <c r="C105" s="99">
        <f>SUM(C106:C106)</f>
        <v>7172.88</v>
      </c>
      <c r="D105" s="98"/>
      <c r="E105" s="100"/>
      <c r="F105" s="120"/>
    </row>
    <row r="106" spans="2:6" ht="13.95" customHeight="1" x14ac:dyDescent="0.3">
      <c r="B106" s="32" t="s">
        <v>110</v>
      </c>
      <c r="C106" s="36">
        <v>7172.88</v>
      </c>
      <c r="D106" s="40">
        <v>43712</v>
      </c>
      <c r="E106" s="49" t="s">
        <v>107</v>
      </c>
      <c r="F106" s="42"/>
    </row>
    <row r="107" spans="2:6" ht="13.95" customHeight="1" x14ac:dyDescent="0.3">
      <c r="B107" s="32"/>
      <c r="C107" s="36"/>
      <c r="D107" s="40"/>
      <c r="E107" s="49"/>
      <c r="F107" s="42"/>
    </row>
    <row r="108" spans="2:6" ht="13.95" customHeight="1" x14ac:dyDescent="0.3">
      <c r="B108" s="119" t="s">
        <v>111</v>
      </c>
      <c r="C108" s="99">
        <f>SUM(C109:C110)</f>
        <v>0</v>
      </c>
      <c r="D108" s="98"/>
      <c r="E108" s="100"/>
      <c r="F108" s="120"/>
    </row>
    <row r="109" spans="2:6" ht="13.95" customHeight="1" x14ac:dyDescent="0.3">
      <c r="B109" s="32"/>
      <c r="C109" s="36"/>
      <c r="D109" s="40"/>
      <c r="E109" s="49"/>
      <c r="F109" s="42"/>
    </row>
    <row r="110" spans="2:6" ht="13.95" customHeight="1" x14ac:dyDescent="0.3">
      <c r="B110" s="37"/>
      <c r="C110" s="31"/>
      <c r="D110" s="33"/>
      <c r="E110" s="65"/>
      <c r="F110" s="35"/>
    </row>
    <row r="111" spans="2:6" ht="13.95" customHeight="1" x14ac:dyDescent="0.3">
      <c r="B111" s="119" t="s">
        <v>112</v>
      </c>
      <c r="C111" s="99">
        <f>SUM(C112:C115)</f>
        <v>2826.37</v>
      </c>
      <c r="D111" s="98"/>
      <c r="E111" s="100"/>
      <c r="F111" s="120"/>
    </row>
    <row r="112" spans="2:6" ht="13.95" customHeight="1" x14ac:dyDescent="0.3">
      <c r="B112" s="37" t="s">
        <v>113</v>
      </c>
      <c r="C112" s="31">
        <v>126.37</v>
      </c>
      <c r="D112" s="33">
        <v>43714</v>
      </c>
      <c r="E112" s="34" t="s">
        <v>18</v>
      </c>
      <c r="F112" s="35" t="s">
        <v>114</v>
      </c>
    </row>
    <row r="113" spans="2:6" ht="13.95" customHeight="1" x14ac:dyDescent="0.3">
      <c r="B113" s="37" t="s">
        <v>115</v>
      </c>
      <c r="C113" s="31">
        <v>2700</v>
      </c>
      <c r="D113" s="33">
        <v>43717</v>
      </c>
      <c r="E113" s="65" t="s">
        <v>18</v>
      </c>
      <c r="F113" s="35" t="s">
        <v>116</v>
      </c>
    </row>
    <row r="114" spans="2:6" ht="13.95" customHeight="1" x14ac:dyDescent="0.3">
      <c r="B114" s="37"/>
      <c r="C114" s="31"/>
      <c r="D114" s="33"/>
      <c r="E114" s="65"/>
      <c r="F114" s="35"/>
    </row>
    <row r="115" spans="2:6" ht="13.95" customHeight="1" x14ac:dyDescent="0.3">
      <c r="B115" s="37"/>
      <c r="C115" s="31"/>
      <c r="D115" s="33"/>
      <c r="E115" s="65"/>
      <c r="F115" s="35"/>
    </row>
    <row r="116" spans="2:6" ht="13.95" customHeight="1" x14ac:dyDescent="0.3">
      <c r="B116" s="119" t="s">
        <v>117</v>
      </c>
      <c r="C116" s="99">
        <f>SUM(C117:C120)</f>
        <v>453</v>
      </c>
      <c r="D116" s="98"/>
      <c r="E116" s="100"/>
      <c r="F116" s="120"/>
    </row>
    <row r="117" spans="2:6" ht="13.95" customHeight="1" x14ac:dyDescent="0.3">
      <c r="B117" s="32" t="s">
        <v>118</v>
      </c>
      <c r="C117" s="36">
        <v>203</v>
      </c>
      <c r="D117" s="40">
        <v>43731</v>
      </c>
      <c r="E117" s="49" t="s">
        <v>72</v>
      </c>
      <c r="F117" s="42" t="s">
        <v>119</v>
      </c>
    </row>
    <row r="118" spans="2:6" ht="13.95" customHeight="1" x14ac:dyDescent="0.3">
      <c r="B118" s="37" t="s">
        <v>120</v>
      </c>
      <c r="C118" s="31">
        <v>250</v>
      </c>
      <c r="D118" s="33">
        <v>43718</v>
      </c>
      <c r="E118" s="34" t="s">
        <v>12</v>
      </c>
      <c r="F118" s="35" t="s">
        <v>121</v>
      </c>
    </row>
    <row r="119" spans="2:6" ht="13.95" customHeight="1" x14ac:dyDescent="0.3">
      <c r="B119" s="37"/>
      <c r="C119" s="31"/>
      <c r="D119" s="33"/>
      <c r="E119" s="34"/>
      <c r="F119" s="35"/>
    </row>
    <row r="120" spans="2:6" ht="13.95" customHeight="1" x14ac:dyDescent="0.3">
      <c r="B120" s="37"/>
      <c r="C120" s="31"/>
      <c r="D120" s="33"/>
      <c r="E120" s="34"/>
      <c r="F120" s="35"/>
    </row>
    <row r="121" spans="2:6" ht="13.95" customHeight="1" x14ac:dyDescent="0.3">
      <c r="B121" s="125" t="s">
        <v>122</v>
      </c>
      <c r="C121" s="99">
        <f>SUM(C7,C26,C45,C80,C90,C102,C105,C108,C111,C116)</f>
        <v>184977.49000000002</v>
      </c>
      <c r="D121" s="106"/>
      <c r="E121" s="105"/>
      <c r="F121" s="126"/>
    </row>
    <row r="122" spans="2:6" ht="13.95" customHeight="1" x14ac:dyDescent="0.3">
      <c r="B122" s="129"/>
      <c r="C122" s="112"/>
      <c r="D122" s="113"/>
      <c r="E122" s="111"/>
      <c r="F122" s="130"/>
    </row>
    <row r="123" spans="2:6" ht="13.95" customHeight="1" x14ac:dyDescent="0.3">
      <c r="B123" s="125" t="s">
        <v>123</v>
      </c>
      <c r="C123" s="99">
        <f>SUM(C124:C127)</f>
        <v>195000</v>
      </c>
      <c r="D123" s="106"/>
      <c r="E123" s="105"/>
      <c r="F123" s="126"/>
    </row>
    <row r="124" spans="2:6" ht="13.95" customHeight="1" x14ac:dyDescent="0.3">
      <c r="B124" s="66" t="s">
        <v>124</v>
      </c>
      <c r="C124" s="67">
        <v>65000</v>
      </c>
      <c r="D124" s="68">
        <v>43712</v>
      </c>
      <c r="E124" s="69" t="s">
        <v>12</v>
      </c>
      <c r="F124" s="70" t="s">
        <v>125</v>
      </c>
    </row>
    <row r="125" spans="2:6" ht="13.95" customHeight="1" x14ac:dyDescent="0.3">
      <c r="B125" s="71" t="s">
        <v>126</v>
      </c>
      <c r="C125" s="114">
        <v>130000</v>
      </c>
      <c r="D125" s="68">
        <v>43734</v>
      </c>
      <c r="E125" s="69" t="s">
        <v>12</v>
      </c>
      <c r="F125" s="70" t="s">
        <v>125</v>
      </c>
    </row>
    <row r="126" spans="2:6" ht="13.95" customHeight="1" x14ac:dyDescent="0.3">
      <c r="B126" s="72"/>
      <c r="C126" s="114"/>
      <c r="D126" s="68"/>
      <c r="E126" s="69"/>
      <c r="F126" s="70"/>
    </row>
    <row r="127" spans="2:6" ht="13.95" customHeight="1" x14ac:dyDescent="0.3">
      <c r="B127" s="73"/>
      <c r="C127" s="74"/>
      <c r="D127" s="75"/>
      <c r="E127" s="76"/>
      <c r="F127" s="77"/>
    </row>
    <row r="128" spans="2:6" ht="13.95" customHeight="1" x14ac:dyDescent="0.3">
      <c r="B128" s="125" t="s">
        <v>127</v>
      </c>
      <c r="C128" s="99">
        <f>SUM(C129:C130)</f>
        <v>910.33000000007451</v>
      </c>
      <c r="D128" s="106"/>
      <c r="E128" s="105"/>
      <c r="F128" s="126"/>
    </row>
    <row r="129" spans="2:6" ht="13.95" customHeight="1" x14ac:dyDescent="0.3">
      <c r="B129" s="131" t="s">
        <v>128</v>
      </c>
      <c r="C129" s="67">
        <f>'[1]AGO 2019'!C114</f>
        <v>910.33000000007451</v>
      </c>
      <c r="D129" s="68"/>
      <c r="E129" s="69" t="s">
        <v>129</v>
      </c>
      <c r="F129" s="70" t="s">
        <v>130</v>
      </c>
    </row>
    <row r="130" spans="2:6" ht="13.95" customHeight="1" x14ac:dyDescent="0.3">
      <c r="B130" s="131"/>
      <c r="C130" s="67"/>
      <c r="D130" s="68"/>
      <c r="E130" s="69"/>
      <c r="F130" s="70"/>
    </row>
    <row r="131" spans="2:6" ht="13.95" customHeight="1" x14ac:dyDescent="0.3">
      <c r="B131" s="131"/>
      <c r="C131" s="67"/>
      <c r="D131" s="68"/>
      <c r="E131" s="69"/>
      <c r="F131" s="70"/>
    </row>
    <row r="132" spans="2:6" ht="13.95" customHeight="1" thickBot="1" x14ac:dyDescent="0.35">
      <c r="B132" s="132" t="s">
        <v>131</v>
      </c>
      <c r="C132" s="133">
        <f>C123+C128-C121</f>
        <v>10932.840000000055</v>
      </c>
      <c r="D132" s="134"/>
      <c r="E132" s="135"/>
      <c r="F132" s="136"/>
    </row>
    <row r="133" spans="2:6" ht="13.95" customHeight="1" x14ac:dyDescent="0.3">
      <c r="B133" s="94"/>
      <c r="C133" s="95"/>
      <c r="D133" s="96"/>
      <c r="E133" s="97"/>
      <c r="F133" s="81"/>
    </row>
    <row r="134" spans="2:6" ht="13.95" customHeight="1" x14ac:dyDescent="0.3">
      <c r="B134" s="10" t="s">
        <v>132</v>
      </c>
      <c r="C134" s="78"/>
      <c r="D134" s="79"/>
      <c r="E134" s="80"/>
      <c r="F134" s="81"/>
    </row>
    <row r="135" spans="2:6" ht="13.95" customHeight="1" x14ac:dyDescent="0.3">
      <c r="B135" s="82" t="s">
        <v>133</v>
      </c>
      <c r="C135" s="83"/>
      <c r="D135" s="83"/>
      <c r="E135" s="83"/>
      <c r="F135" s="84"/>
    </row>
    <row r="136" spans="2:6" ht="13.95" customHeight="1" x14ac:dyDescent="0.3">
      <c r="B136" s="85" t="s">
        <v>134</v>
      </c>
      <c r="C136" s="86"/>
      <c r="D136" s="86"/>
      <c r="E136" s="86"/>
      <c r="F136" s="87"/>
    </row>
    <row r="137" spans="2:6" ht="13.95" customHeight="1" thickBot="1" x14ac:dyDescent="0.35">
      <c r="B137" s="88" t="s">
        <v>135</v>
      </c>
      <c r="C137" s="89"/>
      <c r="D137" s="89"/>
      <c r="E137" s="89"/>
      <c r="F137" s="90"/>
    </row>
    <row r="138" spans="2:6" ht="13.95" customHeight="1" x14ac:dyDescent="0.3"/>
    <row r="139" spans="2:6" ht="13.95" customHeight="1" x14ac:dyDescent="0.3"/>
  </sheetData>
  <mergeCells count="4">
    <mergeCell ref="B4:F4"/>
    <mergeCell ref="B135:F135"/>
    <mergeCell ref="B136:F136"/>
    <mergeCell ref="B137:F137"/>
  </mergeCells>
  <pageMargins left="0.511811024" right="0.511811024" top="0.78740157499999996" bottom="0.78740157499999996" header="0.31496062000000002" footer="0.31496062000000002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2023-02-02T21:31:34Z</cp:lastPrinted>
  <dcterms:created xsi:type="dcterms:W3CDTF">2023-02-02T21:30:24Z</dcterms:created>
  <dcterms:modified xsi:type="dcterms:W3CDTF">2023-02-02T21:31:57Z</dcterms:modified>
</cp:coreProperties>
</file>