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31560400-E304-41F6-9C2E-C342873AB8BD}" xr6:coauthVersionLast="47" xr6:coauthVersionMax="47" xr10:uidLastSave="{00000000-0000-0000-0000-000000000000}"/>
  <bookViews>
    <workbookView xWindow="-108" yWindow="-108" windowWidth="23256" windowHeight="12576" xr2:uid="{2C95DF26-3106-4EB5-A593-DE53279961D7}"/>
  </bookViews>
  <sheets>
    <sheet name="Planilha1" sheetId="1" r:id="rId1"/>
  </sheets>
  <externalReferences>
    <externalReference r:id="rId2"/>
  </externalReferences>
  <definedNames>
    <definedName name="_xlnm.Print_Area" localSheetId="0">Planilha1!$A$1:$E$133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3" i="1" l="1"/>
  <c r="B122" i="1" s="1"/>
  <c r="B119" i="1"/>
  <c r="B116" i="1"/>
  <c r="B112" i="1"/>
  <c r="B106" i="1"/>
  <c r="B93" i="1"/>
  <c r="B91" i="1"/>
  <c r="B89" i="1"/>
  <c r="B83" i="1"/>
  <c r="B78" i="1"/>
  <c r="B75" i="1"/>
  <c r="B72" i="1"/>
  <c r="B70" i="1"/>
  <c r="B69" i="1"/>
  <c r="B66" i="1"/>
  <c r="B62" i="1" s="1"/>
  <c r="B63" i="1"/>
  <c r="B60" i="1"/>
  <c r="B57" i="1"/>
  <c r="B50" i="1"/>
  <c r="B48" i="1"/>
  <c r="B46" i="1"/>
  <c r="B43" i="1"/>
  <c r="B36" i="1" s="1"/>
  <c r="B40" i="1"/>
  <c r="B37" i="1"/>
  <c r="B33" i="1"/>
  <c r="B30" i="1"/>
  <c r="B27" i="1"/>
  <c r="B26" i="1"/>
  <c r="B22" i="1"/>
  <c r="B7" i="1" s="1"/>
  <c r="B19" i="1"/>
  <c r="B8" i="1"/>
  <c r="B110" i="1" l="1"/>
  <c r="B125" i="1" s="1"/>
</calcChain>
</file>

<file path=xl/sharedStrings.xml><?xml version="1.0" encoding="utf-8"?>
<sst xmlns="http://schemas.openxmlformats.org/spreadsheetml/2006/main" count="169" uniqueCount="113">
  <si>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</si>
  <si>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</si>
  <si>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SETEMBRO/2022</t>
  </si>
  <si>
    <t>ITENS DE DESPESAS - SETEMBRO/2022</t>
  </si>
  <si>
    <t>R$ VALORES</t>
  </si>
  <si>
    <t>DATA  PGT</t>
  </si>
  <si>
    <t>OPERAÇÃO</t>
  </si>
  <si>
    <t>DETALHES</t>
  </si>
  <si>
    <t>1. Pessoal</t>
  </si>
  <si>
    <t>1.1. Salários (CLT)</t>
  </si>
  <si>
    <t>FÉRIAS</t>
  </si>
  <si>
    <t>TED</t>
  </si>
  <si>
    <t>ADAGILZA APARECIDA DA COSTA</t>
  </si>
  <si>
    <t>BRIGIDA MARIA FERREIRA DE SOUZA RODRIGUES</t>
  </si>
  <si>
    <t>FABIOLA FELIX CARDOSO</t>
  </si>
  <si>
    <t>FERNANDO COSTA FERNANDES</t>
  </si>
  <si>
    <t>JOSE EVANGELISTA MARTINS</t>
  </si>
  <si>
    <t>JOSELITO CARVALHO DOS REIS</t>
  </si>
  <si>
    <t>VALDEMIR ROCHA RODIGUES</t>
  </si>
  <si>
    <t>RESCISÃO</t>
  </si>
  <si>
    <t>GUILHERME NASCIMENTO MACHADO</t>
  </si>
  <si>
    <t>SILVANIA ALVES RIBEIRO</t>
  </si>
  <si>
    <t>1.2. Outras Formas de Contratação</t>
  </si>
  <si>
    <t>PLUS HEALTHCARE SERVIÇOS MÉDICOS LTDA</t>
  </si>
  <si>
    <t>NFSE 55 (01/02)</t>
  </si>
  <si>
    <t>1.3. Encargos/Benefícios</t>
  </si>
  <si>
    <t>FGTS Rescisório</t>
  </si>
  <si>
    <t>GUIA</t>
  </si>
  <si>
    <t>REF. RESCISÃO GUILHERME NASCIMENTO MACHADO</t>
  </si>
  <si>
    <t>FGTS</t>
  </si>
  <si>
    <t>2. Mat/Med</t>
  </si>
  <si>
    <t>2.1. Medicamentos</t>
  </si>
  <si>
    <t>2.2. Materais Hospitalares</t>
  </si>
  <si>
    <t>TIRADENTES MEDICO HOSPITALAR TTDA</t>
  </si>
  <si>
    <t>TRANSF</t>
  </si>
  <si>
    <t>NF 129754</t>
  </si>
  <si>
    <t>2.3 Gases Medicinais</t>
  </si>
  <si>
    <t>3. Materais Diversos</t>
  </si>
  <si>
    <t>3.1. Materiais de Higienização</t>
  </si>
  <si>
    <t>3.2. Materiais / Gêneros Alimentícios</t>
  </si>
  <si>
    <t>ROGERIO DOS SANTOS ROQUE</t>
  </si>
  <si>
    <t>NF 985</t>
  </si>
  <si>
    <t>3.3. Material Expediente</t>
  </si>
  <si>
    <t>3.4. Material Divulgação</t>
  </si>
  <si>
    <t>3.5. Material Permanente</t>
  </si>
  <si>
    <t>3.6. Combustível</t>
  </si>
  <si>
    <t>VB SERVIÇOS COMERCIO E ADMINISTRAÇAO LTDA</t>
  </si>
  <si>
    <t>BOLETO</t>
  </si>
  <si>
    <t xml:space="preserve">NFSE 2778575 - NOTA DEBITO 000783151 </t>
  </si>
  <si>
    <t>NFSE 2779488 - NOTA DEBITO 000784014</t>
  </si>
  <si>
    <t>NFSE 2782082 - NOTA DEBITO 000786606</t>
  </si>
  <si>
    <t>NFSE 2791980 - NOTA DEBITO 000796503</t>
  </si>
  <si>
    <t>NFSE 2796711 - NOTA DEBITO 000801254</t>
  </si>
  <si>
    <t>3.7. GLP</t>
  </si>
  <si>
    <t>3.8. Material de Lavanderia</t>
  </si>
  <si>
    <t>4. Manutenção</t>
  </si>
  <si>
    <t>4.1. Materiais de Manutenção</t>
  </si>
  <si>
    <t>4.2. Serviços de Manutenção</t>
  </si>
  <si>
    <t>5. Seguros / Impostos / Taxas</t>
  </si>
  <si>
    <t>5.1. Seguros (Imóvel e Automóvel)</t>
  </si>
  <si>
    <t>5.2. Taxas e Serviços de Cartório</t>
  </si>
  <si>
    <t>5.3. Taxas Impostos</t>
  </si>
  <si>
    <t>5.4. Taxas Bancárias</t>
  </si>
  <si>
    <t>DOC/TED ELETRÔNICO</t>
  </si>
  <si>
    <t>TARIFA PACOTE SERVIÇOS</t>
  </si>
  <si>
    <t>CONTA 120292-8</t>
  </si>
  <si>
    <t>CONTA 43826-X</t>
  </si>
  <si>
    <t>6. Telefonia</t>
  </si>
  <si>
    <t>OI</t>
  </si>
  <si>
    <t>FATURA</t>
  </si>
  <si>
    <t>(62) 3977-7179</t>
  </si>
  <si>
    <t>(62) 3364-2027</t>
  </si>
  <si>
    <t>(62) 3977-7122</t>
  </si>
  <si>
    <t>(62) 3977-7127</t>
  </si>
  <si>
    <t>7. Água</t>
  </si>
  <si>
    <t>8. Energia Elétrica</t>
  </si>
  <si>
    <t>9. Prestação de Serviços Terceiros</t>
  </si>
  <si>
    <t>HOTEL SÃO MIGUEL LTDA</t>
  </si>
  <si>
    <t>NFSE 6876</t>
  </si>
  <si>
    <t>NFSE 7045</t>
  </si>
  <si>
    <t>NFSE 7046</t>
  </si>
  <si>
    <t>NFSE 7053</t>
  </si>
  <si>
    <t>BARSI ASSESSORIA E NEGOCIOS LTDA ME</t>
  </si>
  <si>
    <t>NFSE 58</t>
  </si>
  <si>
    <t>NFSE 7101</t>
  </si>
  <si>
    <t>NFSE 7088</t>
  </si>
  <si>
    <t>NFSE 7094</t>
  </si>
  <si>
    <t>NFSE 7078</t>
  </si>
  <si>
    <t>HOTEL VEREDAS DO ARAGUAIA</t>
  </si>
  <si>
    <t>NFSE 9418</t>
  </si>
  <si>
    <t>JOSELITO CARVALHO DOS REIS - FUNDO FIXO</t>
  </si>
  <si>
    <t>REEMBOLSO</t>
  </si>
  <si>
    <t>10. Informática</t>
  </si>
  <si>
    <t>SD MEDEIROS E CIA LTDA</t>
  </si>
  <si>
    <t>NFSE 74955</t>
  </si>
  <si>
    <t>ATILA BARU SISTEMAS LTDA</t>
  </si>
  <si>
    <t>NFSE 18058</t>
  </si>
  <si>
    <t>11. TOTAL GLOBAL</t>
  </si>
  <si>
    <t>TOTAL DO REPASSE</t>
  </si>
  <si>
    <t>2º PARC REF AGOSTO/2022 (47º REPASSE)</t>
  </si>
  <si>
    <t>TED - 104 0794 11433328000118 FMS SMA</t>
  </si>
  <si>
    <t>3º PARC REF AGOSTO/2022 (47º REPASSE)</t>
  </si>
  <si>
    <t>12. RENDIMENTOS BB RF SIMPLES AGIL</t>
  </si>
  <si>
    <t>RENDIMENTOS BB RF SIMPLES AGIL</t>
  </si>
  <si>
    <t>13. RATEIO MATRIZ</t>
  </si>
  <si>
    <t>12. SALDO DO MÊS ANTERIOR</t>
  </si>
  <si>
    <t>SALDO CONTA</t>
  </si>
  <si>
    <t>SALDO EM CONTA</t>
  </si>
  <si>
    <t>GOIÂNIA (GO), 30 DE SETEMBRO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</si>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</sst>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10" xfId="0" applyFont="1" applyBorder="1"/>
    <xf numFmtId="0" fontId="4" fillId="0" borderId="10" xfId="0" applyFont="1" applyBorder="1" applyAlignment="1">
      <alignment vertical="top"/>
    </xf>
    <xf numFmtId="4" fontId="2" fillId="4" borderId="12" xfId="0" applyNumberFormat="1" applyFont="1" applyFill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4" fontId="2" fillId="0" borderId="12" xfId="0" applyNumberFormat="1" applyFont="1" applyBorder="1" applyAlignment="1">
      <alignment horizontal="right" vertical="top"/>
    </xf>
    <xf numFmtId="164" fontId="2" fillId="0" borderId="12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Font="1" applyBorder="1" applyAlignment="1">
      <alignment horizontal="center" vertical="top"/>
    </xf>
    <xf numFmtId="16" fontId="2" fillId="0" borderId="14" xfId="0" applyNumberFormat="1" applyFont="1" applyBorder="1" applyAlignment="1">
      <alignment horizontal="left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4" fontId="2" fillId="4" borderId="12" xfId="0" applyNumberFormat="1" applyFont="1" applyFill="1" applyBorder="1" applyAlignment="1">
      <alignment horizontal="center" vertical="top"/>
    </xf>
    <xf numFmtId="43" fontId="2" fillId="0" borderId="12" xfId="1" applyFont="1" applyFill="1" applyBorder="1" applyAlignment="1">
      <alignment horizontal="right" vertical="top"/>
    </xf>
    <xf numFmtId="14" fontId="2" fillId="0" borderId="12" xfId="0" applyNumberFormat="1" applyFont="1" applyBorder="1" applyAlignment="1">
      <alignment horizontal="center" vertical="top"/>
    </xf>
    <xf numFmtId="164" fontId="2" fillId="0" borderId="12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2" xfId="0" applyNumberFormat="1" applyFont="1" applyFill="1" applyBorder="1" applyAlignment="1">
      <alignment horizontal="right" vertical="top"/>
    </xf>
    <xf numFmtId="164" fontId="3" fillId="5" borderId="12" xfId="0" applyNumberFormat="1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/>
    </xf>
    <xf numFmtId="164" fontId="3" fillId="2" borderId="12" xfId="0" applyNumberFormat="1" applyFont="1" applyFill="1" applyBorder="1" applyAlignment="1">
      <alignment horizontal="center" vertical="top"/>
    </xf>
    <xf numFmtId="4" fontId="3" fillId="2" borderId="12" xfId="0" applyNumberFormat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right" vertical="top"/>
    </xf>
    <xf numFmtId="164" fontId="2" fillId="3" borderId="12" xfId="0" applyNumberFormat="1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165" fontId="2" fillId="0" borderId="12" xfId="0" applyNumberFormat="1" applyFont="1" applyBorder="1" applyAlignment="1">
      <alignment horizontal="right" vertical="top"/>
    </xf>
    <xf numFmtId="164" fontId="2" fillId="4" borderId="12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43" fontId="2" fillId="0" borderId="12" xfId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4" fontId="2" fillId="0" borderId="12" xfId="0" applyNumberFormat="1" applyFont="1" applyBorder="1" applyAlignment="1">
      <alignment horizontal="center" vertical="top"/>
    </xf>
    <xf numFmtId="164" fontId="5" fillId="4" borderId="12" xfId="0" applyNumberFormat="1" applyFont="1" applyFill="1" applyBorder="1" applyAlignment="1">
      <alignment horizontal="center" vertical="top"/>
    </xf>
    <xf numFmtId="43" fontId="4" fillId="0" borderId="12" xfId="1" applyFont="1" applyFill="1" applyBorder="1"/>
    <xf numFmtId="4" fontId="3" fillId="4" borderId="12" xfId="0" applyNumberFormat="1" applyFont="1" applyFill="1" applyBorder="1" applyAlignment="1">
      <alignment horizontal="right" vertical="top"/>
    </xf>
    <xf numFmtId="164" fontId="3" fillId="4" borderId="12" xfId="0" applyNumberFormat="1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 applyProtection="1">
      <alignment horizontal="center" vertical="top"/>
      <protection locked="0"/>
    </xf>
    <xf numFmtId="164" fontId="3" fillId="2" borderId="11" xfId="0" applyNumberFormat="1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4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5" fillId="4" borderId="14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right" vertical="top"/>
    </xf>
    <xf numFmtId="164" fontId="3" fillId="2" borderId="17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7">
          <cell r="B147">
            <v>53012.264069547178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EB5E-F41E-41D2-B275-59D6FCCCBEE8}">
  <dimension ref="A1:I135"/>
  <sheetViews>
    <sheetView tabSelected="1" topLeftCell="A13" zoomScaleNormal="100" workbookViewId="0">
      <selection activeCell="E13" sqref="E13"/>
    </sheetView>
  </sheetViews>
  <sheetFormatPr defaultColWidth="8.6640625" defaultRowHeight="13.8" x14ac:dyDescent="0.3"/>
  <cols>
    <col min="1" max="1" width="47.33203125" style="1" customWidth="1"/>
    <col min="2" max="2" width="13.6640625" style="2" bestFit="1" customWidth="1"/>
    <col min="3" max="3" width="13" style="3" customWidth="1"/>
    <col min="4" max="4" width="15.6640625" style="61" customWidth="1"/>
    <col min="5" max="5" width="41.88671875" style="4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D2" s="4"/>
      <c r="E2" s="13"/>
      <c r="G2" s="11"/>
    </row>
    <row r="3" spans="1:7" ht="13.95" customHeight="1" x14ac:dyDescent="0.3">
      <c r="A3" s="12"/>
      <c r="D3" s="4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65"/>
      <c r="C5" s="66"/>
      <c r="D5" s="67"/>
      <c r="E5" s="13"/>
      <c r="G5" s="11"/>
    </row>
    <row r="6" spans="1:7" ht="13.95" customHeight="1" x14ac:dyDescent="0.3">
      <c r="A6" s="92" t="s">
        <v>3</v>
      </c>
      <c r="B6" s="93" t="s">
        <v>4</v>
      </c>
      <c r="C6" s="94" t="s">
        <v>5</v>
      </c>
      <c r="D6" s="95" t="s">
        <v>6</v>
      </c>
      <c r="E6" s="96" t="s">
        <v>7</v>
      </c>
      <c r="G6" s="11"/>
    </row>
    <row r="7" spans="1:7" ht="13.95" customHeight="1" x14ac:dyDescent="0.3">
      <c r="A7" s="97" t="s">
        <v>8</v>
      </c>
      <c r="B7" s="74">
        <f>SUM(B8,B19,B22)</f>
        <v>190796.82</v>
      </c>
      <c r="C7" s="73"/>
      <c r="D7" s="72"/>
      <c r="E7" s="98"/>
      <c r="G7" s="11"/>
    </row>
    <row r="8" spans="1:7" ht="13.95" customHeight="1" x14ac:dyDescent="0.3">
      <c r="A8" s="99" t="s">
        <v>9</v>
      </c>
      <c r="B8" s="75">
        <f>SUM(B9:B18)</f>
        <v>37228.89</v>
      </c>
      <c r="C8" s="76"/>
      <c r="D8" s="77"/>
      <c r="E8" s="100"/>
      <c r="G8" s="11"/>
    </row>
    <row r="9" spans="1:7" ht="13.95" customHeight="1" x14ac:dyDescent="0.3">
      <c r="A9" s="101" t="s">
        <v>10</v>
      </c>
      <c r="B9" s="78">
        <v>2444.75</v>
      </c>
      <c r="C9" s="79">
        <v>44806</v>
      </c>
      <c r="D9" s="80" t="s">
        <v>11</v>
      </c>
      <c r="E9" s="102" t="s">
        <v>12</v>
      </c>
      <c r="G9" s="11"/>
    </row>
    <row r="10" spans="1:7" ht="13.95" customHeight="1" x14ac:dyDescent="0.3">
      <c r="A10" s="101" t="s">
        <v>10</v>
      </c>
      <c r="B10" s="78">
        <v>4039.27</v>
      </c>
      <c r="C10" s="79">
        <v>44806</v>
      </c>
      <c r="D10" s="80" t="s">
        <v>11</v>
      </c>
      <c r="E10" s="102" t="s">
        <v>13</v>
      </c>
      <c r="G10" s="11"/>
    </row>
    <row r="11" spans="1:7" ht="13.95" customHeight="1" x14ac:dyDescent="0.3">
      <c r="A11" s="101" t="s">
        <v>10</v>
      </c>
      <c r="B11" s="78">
        <v>4049.35</v>
      </c>
      <c r="C11" s="79">
        <v>44806</v>
      </c>
      <c r="D11" s="80" t="s">
        <v>11</v>
      </c>
      <c r="E11" s="102" t="s">
        <v>14</v>
      </c>
      <c r="G11" s="11"/>
    </row>
    <row r="12" spans="1:7" ht="13.95" customHeight="1" x14ac:dyDescent="0.3">
      <c r="A12" s="101" t="s">
        <v>10</v>
      </c>
      <c r="B12" s="78">
        <v>5540.69</v>
      </c>
      <c r="C12" s="79">
        <v>44806</v>
      </c>
      <c r="D12" s="80" t="s">
        <v>11</v>
      </c>
      <c r="E12" s="102" t="s">
        <v>15</v>
      </c>
      <c r="G12" s="11"/>
    </row>
    <row r="13" spans="1:7" ht="13.95" customHeight="1" x14ac:dyDescent="0.3">
      <c r="A13" s="101" t="s">
        <v>10</v>
      </c>
      <c r="B13" s="78">
        <v>1891.08</v>
      </c>
      <c r="C13" s="79">
        <v>44806</v>
      </c>
      <c r="D13" s="80" t="s">
        <v>11</v>
      </c>
      <c r="E13" s="102" t="s">
        <v>16</v>
      </c>
      <c r="G13" s="11"/>
    </row>
    <row r="14" spans="1:7" ht="13.95" customHeight="1" x14ac:dyDescent="0.3">
      <c r="A14" s="101" t="s">
        <v>10</v>
      </c>
      <c r="B14" s="78">
        <v>7253.14</v>
      </c>
      <c r="C14" s="79">
        <v>44806</v>
      </c>
      <c r="D14" s="80" t="s">
        <v>11</v>
      </c>
      <c r="E14" s="102" t="s">
        <v>17</v>
      </c>
      <c r="G14" s="11"/>
    </row>
    <row r="15" spans="1:7" ht="13.95" customHeight="1" x14ac:dyDescent="0.3">
      <c r="A15" s="101" t="s">
        <v>10</v>
      </c>
      <c r="B15" s="78">
        <v>2215.46</v>
      </c>
      <c r="C15" s="79">
        <v>44806</v>
      </c>
      <c r="D15" s="80" t="s">
        <v>11</v>
      </c>
      <c r="E15" s="102" t="s">
        <v>18</v>
      </c>
      <c r="G15" s="11"/>
    </row>
    <row r="16" spans="1:7" ht="13.95" customHeight="1" x14ac:dyDescent="0.3">
      <c r="A16" s="101" t="s">
        <v>19</v>
      </c>
      <c r="B16" s="78">
        <v>7678.9</v>
      </c>
      <c r="C16" s="79">
        <v>44806</v>
      </c>
      <c r="D16" s="80" t="s">
        <v>11</v>
      </c>
      <c r="E16" s="102" t="s">
        <v>20</v>
      </c>
      <c r="G16" s="11"/>
    </row>
    <row r="17" spans="1:7" ht="13.95" customHeight="1" x14ac:dyDescent="0.3">
      <c r="A17" s="101" t="s">
        <v>10</v>
      </c>
      <c r="B17" s="78">
        <v>2116.25</v>
      </c>
      <c r="C17" s="79">
        <v>44834</v>
      </c>
      <c r="D17" s="80" t="s">
        <v>11</v>
      </c>
      <c r="E17" s="102" t="s">
        <v>21</v>
      </c>
      <c r="G17" s="11"/>
    </row>
    <row r="18" spans="1:7" ht="13.95" customHeight="1" x14ac:dyDescent="0.3">
      <c r="A18" s="101"/>
      <c r="B18" s="78"/>
      <c r="C18" s="79"/>
      <c r="D18" s="80"/>
      <c r="E18" s="102"/>
      <c r="G18" s="11"/>
    </row>
    <row r="19" spans="1:7" ht="13.95" customHeight="1" x14ac:dyDescent="0.3">
      <c r="A19" s="103" t="s">
        <v>22</v>
      </c>
      <c r="B19" s="75">
        <f>SUM(B20:B21)</f>
        <v>140000</v>
      </c>
      <c r="C19" s="81"/>
      <c r="D19" s="82"/>
      <c r="E19" s="104"/>
      <c r="G19" s="11"/>
    </row>
    <row r="20" spans="1:7" ht="13.95" customHeight="1" x14ac:dyDescent="0.3">
      <c r="A20" s="46" t="s">
        <v>23</v>
      </c>
      <c r="B20" s="23">
        <v>140000</v>
      </c>
      <c r="C20" s="37">
        <v>44820</v>
      </c>
      <c r="D20" s="47" t="s">
        <v>11</v>
      </c>
      <c r="E20" s="38" t="s">
        <v>24</v>
      </c>
      <c r="G20" s="11"/>
    </row>
    <row r="21" spans="1:7" ht="13.95" customHeight="1" x14ac:dyDescent="0.3">
      <c r="A21" s="46"/>
      <c r="B21" s="23"/>
      <c r="C21" s="37"/>
      <c r="D21" s="47"/>
      <c r="E21" s="38"/>
      <c r="G21" s="11"/>
    </row>
    <row r="22" spans="1:7" ht="13.95" customHeight="1" x14ac:dyDescent="0.3">
      <c r="A22" s="103" t="s">
        <v>25</v>
      </c>
      <c r="B22" s="75">
        <f>SUM(B23:B25)</f>
        <v>13567.93</v>
      </c>
      <c r="C22" s="81"/>
      <c r="D22" s="82"/>
      <c r="E22" s="104"/>
      <c r="G22" s="11"/>
    </row>
    <row r="23" spans="1:7" ht="13.95" customHeight="1" x14ac:dyDescent="0.3">
      <c r="A23" s="17" t="s">
        <v>26</v>
      </c>
      <c r="B23" s="83">
        <v>1015.15</v>
      </c>
      <c r="C23" s="37">
        <v>44806</v>
      </c>
      <c r="D23" s="47" t="s">
        <v>27</v>
      </c>
      <c r="E23" s="105" t="s">
        <v>28</v>
      </c>
      <c r="G23" s="11"/>
    </row>
    <row r="24" spans="1:7" ht="13.95" customHeight="1" x14ac:dyDescent="0.3">
      <c r="A24" s="17" t="s">
        <v>29</v>
      </c>
      <c r="B24" s="83">
        <v>12552.78</v>
      </c>
      <c r="C24" s="37">
        <v>44834</v>
      </c>
      <c r="D24" s="47" t="s">
        <v>27</v>
      </c>
      <c r="E24" s="105"/>
      <c r="G24" s="11"/>
    </row>
    <row r="25" spans="1:7" ht="13.95" customHeight="1" x14ac:dyDescent="0.3">
      <c r="A25" s="17"/>
      <c r="B25" s="83"/>
      <c r="C25" s="37"/>
      <c r="D25" s="47"/>
      <c r="E25" s="105"/>
      <c r="G25" s="11"/>
    </row>
    <row r="26" spans="1:7" ht="13.95" customHeight="1" x14ac:dyDescent="0.3">
      <c r="A26" s="106" t="s">
        <v>30</v>
      </c>
      <c r="B26" s="74">
        <f>SUM(B27,B30,B33)</f>
        <v>1125</v>
      </c>
      <c r="C26" s="84"/>
      <c r="D26" s="85"/>
      <c r="E26" s="107"/>
      <c r="G26" s="11"/>
    </row>
    <row r="27" spans="1:7" ht="13.95" customHeight="1" x14ac:dyDescent="0.3">
      <c r="A27" s="99" t="s">
        <v>31</v>
      </c>
      <c r="B27" s="75">
        <f>SUM(B28:B29)</f>
        <v>0</v>
      </c>
      <c r="C27" s="76"/>
      <c r="D27" s="77"/>
      <c r="E27" s="108"/>
      <c r="G27" s="11"/>
    </row>
    <row r="28" spans="1:7" ht="13.95" customHeight="1" x14ac:dyDescent="0.3">
      <c r="A28" s="109"/>
      <c r="B28" s="23"/>
      <c r="C28" s="20"/>
      <c r="D28" s="21"/>
      <c r="E28" s="33"/>
      <c r="G28" s="11"/>
    </row>
    <row r="29" spans="1:7" ht="13.95" customHeight="1" x14ac:dyDescent="0.3">
      <c r="A29" s="109"/>
      <c r="B29" s="23"/>
      <c r="C29" s="20"/>
      <c r="D29" s="21"/>
      <c r="E29" s="33"/>
      <c r="G29" s="11"/>
    </row>
    <row r="30" spans="1:7" ht="13.95" customHeight="1" x14ac:dyDescent="0.3">
      <c r="A30" s="99" t="s">
        <v>32</v>
      </c>
      <c r="B30" s="75">
        <f>SUM(B31:B32)</f>
        <v>1125</v>
      </c>
      <c r="C30" s="76"/>
      <c r="D30" s="77"/>
      <c r="E30" s="108"/>
      <c r="G30" s="11"/>
    </row>
    <row r="31" spans="1:7" ht="13.95" customHeight="1" x14ac:dyDescent="0.3">
      <c r="A31" s="109" t="s">
        <v>33</v>
      </c>
      <c r="B31" s="23">
        <v>1125</v>
      </c>
      <c r="C31" s="24">
        <v>44832</v>
      </c>
      <c r="D31" s="27" t="s">
        <v>34</v>
      </c>
      <c r="E31" s="25" t="s">
        <v>35</v>
      </c>
      <c r="G31" s="11"/>
    </row>
    <row r="32" spans="1:7" ht="13.95" customHeight="1" x14ac:dyDescent="0.3">
      <c r="A32" s="109"/>
      <c r="B32" s="23"/>
      <c r="C32" s="24"/>
      <c r="D32" s="27"/>
      <c r="E32" s="25"/>
      <c r="G32" s="11"/>
    </row>
    <row r="33" spans="1:7" ht="13.95" customHeight="1" x14ac:dyDescent="0.3">
      <c r="A33" s="99" t="s">
        <v>36</v>
      </c>
      <c r="B33" s="75">
        <f>SUM(B34:B35)</f>
        <v>0</v>
      </c>
      <c r="C33" s="76"/>
      <c r="D33" s="77"/>
      <c r="E33" s="108"/>
      <c r="G33" s="11"/>
    </row>
    <row r="34" spans="1:7" ht="13.95" customHeight="1" x14ac:dyDescent="0.3">
      <c r="A34" s="109"/>
      <c r="B34" s="23"/>
      <c r="C34" s="24"/>
      <c r="D34" s="27"/>
      <c r="E34" s="25"/>
      <c r="G34" s="11"/>
    </row>
    <row r="35" spans="1:7" ht="13.95" customHeight="1" x14ac:dyDescent="0.3">
      <c r="A35" s="18"/>
      <c r="B35" s="19"/>
      <c r="C35" s="20"/>
      <c r="D35" s="21"/>
      <c r="E35" s="33"/>
      <c r="G35" s="11"/>
    </row>
    <row r="36" spans="1:7" ht="13.95" customHeight="1" x14ac:dyDescent="0.3">
      <c r="A36" s="97" t="s">
        <v>37</v>
      </c>
      <c r="B36" s="74">
        <f>SUM(B37,B40,B43,B46,,B48,B50,B57,B60)</f>
        <v>9662.5300000000007</v>
      </c>
      <c r="C36" s="73"/>
      <c r="D36" s="72"/>
      <c r="E36" s="98"/>
      <c r="G36" s="11"/>
    </row>
    <row r="37" spans="1:7" ht="13.95" customHeight="1" x14ac:dyDescent="0.3">
      <c r="A37" s="99" t="s">
        <v>38</v>
      </c>
      <c r="B37" s="75">
        <f>SUM(B38:B39)</f>
        <v>0</v>
      </c>
      <c r="C37" s="76"/>
      <c r="D37" s="77"/>
      <c r="E37" s="108"/>
      <c r="G37" s="11"/>
    </row>
    <row r="38" spans="1:7" ht="13.95" customHeight="1" x14ac:dyDescent="0.3">
      <c r="A38" s="22"/>
      <c r="B38" s="23"/>
      <c r="C38" s="24"/>
      <c r="D38" s="24"/>
      <c r="E38" s="25"/>
      <c r="G38" s="11"/>
    </row>
    <row r="39" spans="1:7" ht="13.95" customHeight="1" x14ac:dyDescent="0.3">
      <c r="A39" s="22"/>
      <c r="B39" s="23"/>
      <c r="C39" s="24"/>
      <c r="D39" s="24"/>
      <c r="E39" s="25"/>
      <c r="G39" s="11"/>
    </row>
    <row r="40" spans="1:7" ht="13.95" customHeight="1" x14ac:dyDescent="0.3">
      <c r="A40" s="99" t="s">
        <v>39</v>
      </c>
      <c r="B40" s="75">
        <f>SUM(B41:B42)</f>
        <v>3562.53</v>
      </c>
      <c r="C40" s="76"/>
      <c r="D40" s="77"/>
      <c r="E40" s="108"/>
      <c r="G40" s="11"/>
    </row>
    <row r="41" spans="1:7" ht="13.95" customHeight="1" x14ac:dyDescent="0.3">
      <c r="A41" s="22" t="s">
        <v>40</v>
      </c>
      <c r="B41" s="23">
        <v>3562.53</v>
      </c>
      <c r="C41" s="24">
        <v>44826</v>
      </c>
      <c r="D41" s="24" t="s">
        <v>11</v>
      </c>
      <c r="E41" s="25" t="s">
        <v>41</v>
      </c>
      <c r="G41" s="11"/>
    </row>
    <row r="42" spans="1:7" ht="13.95" customHeight="1" x14ac:dyDescent="0.3">
      <c r="A42" s="22"/>
      <c r="B42" s="23"/>
      <c r="C42" s="24"/>
      <c r="D42" s="24"/>
      <c r="E42" s="25"/>
      <c r="G42" s="11"/>
    </row>
    <row r="43" spans="1:7" ht="13.95" customHeight="1" x14ac:dyDescent="0.3">
      <c r="A43" s="99" t="s">
        <v>42</v>
      </c>
      <c r="B43" s="75">
        <f>SUM(B44:B45)</f>
        <v>0</v>
      </c>
      <c r="C43" s="76"/>
      <c r="D43" s="77"/>
      <c r="E43" s="108"/>
      <c r="G43" s="11"/>
    </row>
    <row r="44" spans="1:7" ht="13.95" customHeight="1" x14ac:dyDescent="0.3">
      <c r="A44" s="22"/>
      <c r="B44" s="23"/>
      <c r="C44" s="24"/>
      <c r="D44" s="27"/>
      <c r="E44" s="25"/>
      <c r="G44" s="11"/>
    </row>
    <row r="45" spans="1:7" ht="13.95" customHeight="1" x14ac:dyDescent="0.3">
      <c r="A45" s="22"/>
      <c r="B45" s="23"/>
      <c r="C45" s="24"/>
      <c r="D45" s="27"/>
      <c r="E45" s="25"/>
      <c r="G45" s="11"/>
    </row>
    <row r="46" spans="1:7" ht="13.95" customHeight="1" x14ac:dyDescent="0.3">
      <c r="A46" s="99" t="s">
        <v>43</v>
      </c>
      <c r="B46" s="75">
        <f>SUM(B47:B47)</f>
        <v>0</v>
      </c>
      <c r="C46" s="76"/>
      <c r="D46" s="77"/>
      <c r="E46" s="108"/>
      <c r="G46" s="11"/>
    </row>
    <row r="47" spans="1:7" ht="13.95" customHeight="1" x14ac:dyDescent="0.3">
      <c r="A47" s="109"/>
      <c r="B47" s="26"/>
      <c r="C47" s="79"/>
      <c r="D47" s="80"/>
      <c r="E47" s="102"/>
      <c r="G47" s="11"/>
    </row>
    <row r="48" spans="1:7" ht="13.95" customHeight="1" x14ac:dyDescent="0.3">
      <c r="A48" s="99" t="s">
        <v>44</v>
      </c>
      <c r="B48" s="75">
        <f>SUM(B49:B49)</f>
        <v>0</v>
      </c>
      <c r="C48" s="76"/>
      <c r="D48" s="77"/>
      <c r="E48" s="108"/>
      <c r="G48" s="11"/>
    </row>
    <row r="49" spans="1:7" ht="13.95" customHeight="1" x14ac:dyDescent="0.3">
      <c r="A49" s="109"/>
      <c r="B49" s="26"/>
      <c r="C49" s="79"/>
      <c r="D49" s="80"/>
      <c r="E49" s="102"/>
      <c r="G49" s="11"/>
    </row>
    <row r="50" spans="1:7" ht="13.95" customHeight="1" x14ac:dyDescent="0.3">
      <c r="A50" s="99" t="s">
        <v>45</v>
      </c>
      <c r="B50" s="75">
        <f>SUM(B51:B56)</f>
        <v>6100</v>
      </c>
      <c r="C50" s="76"/>
      <c r="D50" s="77"/>
      <c r="E50" s="108"/>
      <c r="G50" s="11"/>
    </row>
    <row r="51" spans="1:7" ht="13.95" customHeight="1" x14ac:dyDescent="0.3">
      <c r="A51" s="18" t="s">
        <v>46</v>
      </c>
      <c r="B51" s="26">
        <v>2050</v>
      </c>
      <c r="C51" s="24">
        <v>44805</v>
      </c>
      <c r="D51" s="27" t="s">
        <v>47</v>
      </c>
      <c r="E51" s="28" t="s">
        <v>48</v>
      </c>
      <c r="G51" s="11"/>
    </row>
    <row r="52" spans="1:7" ht="13.95" customHeight="1" x14ac:dyDescent="0.3">
      <c r="A52" s="18" t="s">
        <v>46</v>
      </c>
      <c r="B52" s="26">
        <v>500</v>
      </c>
      <c r="C52" s="24">
        <v>44806</v>
      </c>
      <c r="D52" s="27" t="s">
        <v>47</v>
      </c>
      <c r="E52" s="28" t="s">
        <v>49</v>
      </c>
      <c r="G52" s="11"/>
    </row>
    <row r="53" spans="1:7" ht="13.95" customHeight="1" x14ac:dyDescent="0.3">
      <c r="A53" s="18" t="s">
        <v>46</v>
      </c>
      <c r="B53" s="26">
        <v>2250</v>
      </c>
      <c r="C53" s="24">
        <v>44812</v>
      </c>
      <c r="D53" s="27" t="s">
        <v>47</v>
      </c>
      <c r="E53" s="28" t="s">
        <v>50</v>
      </c>
      <c r="G53" s="11"/>
    </row>
    <row r="54" spans="1:7" ht="13.95" customHeight="1" x14ac:dyDescent="0.3">
      <c r="A54" s="18" t="s">
        <v>46</v>
      </c>
      <c r="B54" s="26">
        <v>1050</v>
      </c>
      <c r="C54" s="24">
        <v>44824</v>
      </c>
      <c r="D54" s="27" t="s">
        <v>47</v>
      </c>
      <c r="E54" s="28" t="s">
        <v>51</v>
      </c>
      <c r="G54" s="11"/>
    </row>
    <row r="55" spans="1:7" ht="13.95" customHeight="1" x14ac:dyDescent="0.3">
      <c r="A55" s="18" t="s">
        <v>46</v>
      </c>
      <c r="B55" s="26">
        <v>250</v>
      </c>
      <c r="C55" s="24">
        <v>44826</v>
      </c>
      <c r="D55" s="27" t="s">
        <v>47</v>
      </c>
      <c r="E55" s="28" t="s">
        <v>52</v>
      </c>
      <c r="G55" s="11"/>
    </row>
    <row r="56" spans="1:7" ht="13.95" customHeight="1" x14ac:dyDescent="0.3">
      <c r="A56" s="18"/>
      <c r="B56" s="26"/>
      <c r="C56" s="24"/>
      <c r="D56" s="27"/>
      <c r="E56" s="28"/>
      <c r="G56" s="11"/>
    </row>
    <row r="57" spans="1:7" ht="13.95" customHeight="1" x14ac:dyDescent="0.3">
      <c r="A57" s="99" t="s">
        <v>53</v>
      </c>
      <c r="B57" s="75">
        <f>SUM(B58:B59)</f>
        <v>0</v>
      </c>
      <c r="C57" s="76"/>
      <c r="D57" s="77"/>
      <c r="E57" s="108"/>
      <c r="G57" s="11"/>
    </row>
    <row r="58" spans="1:7" ht="13.95" customHeight="1" x14ac:dyDescent="0.3">
      <c r="A58" s="17"/>
      <c r="B58" s="23"/>
      <c r="C58" s="20"/>
      <c r="D58" s="27"/>
      <c r="E58" s="33"/>
      <c r="G58" s="11"/>
    </row>
    <row r="59" spans="1:7" ht="13.95" customHeight="1" x14ac:dyDescent="0.3">
      <c r="A59" s="17"/>
      <c r="B59" s="23"/>
      <c r="C59" s="20"/>
      <c r="D59" s="27"/>
      <c r="E59" s="33"/>
      <c r="G59" s="11"/>
    </row>
    <row r="60" spans="1:7" ht="13.95" customHeight="1" x14ac:dyDescent="0.3">
      <c r="A60" s="99" t="s">
        <v>54</v>
      </c>
      <c r="B60" s="75">
        <f>SUM(B61:B61)</f>
        <v>0</v>
      </c>
      <c r="C60" s="76"/>
      <c r="D60" s="77"/>
      <c r="E60" s="108"/>
      <c r="G60" s="11"/>
    </row>
    <row r="61" spans="1:7" ht="13.95" customHeight="1" x14ac:dyDescent="0.3">
      <c r="A61" s="29"/>
      <c r="B61" s="23"/>
      <c r="C61" s="20"/>
      <c r="D61" s="21"/>
      <c r="E61" s="33"/>
      <c r="G61" s="11"/>
    </row>
    <row r="62" spans="1:7" ht="13.95" customHeight="1" x14ac:dyDescent="0.3">
      <c r="A62" s="97" t="s">
        <v>55</v>
      </c>
      <c r="B62" s="74">
        <f>SUM(B63,B66)</f>
        <v>0</v>
      </c>
      <c r="C62" s="73"/>
      <c r="D62" s="72"/>
      <c r="E62" s="98"/>
      <c r="G62" s="11"/>
    </row>
    <row r="63" spans="1:7" ht="13.95" customHeight="1" x14ac:dyDescent="0.3">
      <c r="A63" s="99" t="s">
        <v>56</v>
      </c>
      <c r="B63" s="75">
        <f>SUM(B64:B65)</f>
        <v>0</v>
      </c>
      <c r="C63" s="76"/>
      <c r="D63" s="77"/>
      <c r="E63" s="108"/>
      <c r="G63" s="11"/>
    </row>
    <row r="64" spans="1:7" ht="13.95" customHeight="1" x14ac:dyDescent="0.3">
      <c r="A64" s="17"/>
      <c r="B64" s="23"/>
      <c r="C64" s="20"/>
      <c r="D64" s="27"/>
      <c r="E64" s="33"/>
      <c r="G64" s="11"/>
    </row>
    <row r="65" spans="1:9" ht="13.95" customHeight="1" x14ac:dyDescent="0.3">
      <c r="A65" s="17"/>
      <c r="B65" s="23"/>
      <c r="C65" s="24"/>
      <c r="D65" s="27"/>
      <c r="E65" s="25"/>
      <c r="G65" s="11"/>
    </row>
    <row r="66" spans="1:9" ht="13.95" customHeight="1" x14ac:dyDescent="0.3">
      <c r="A66" s="99" t="s">
        <v>57</v>
      </c>
      <c r="B66" s="75">
        <f>SUM(B67:B68)</f>
        <v>0</v>
      </c>
      <c r="C66" s="76"/>
      <c r="D66" s="77"/>
      <c r="E66" s="108"/>
      <c r="G66" s="11"/>
    </row>
    <row r="67" spans="1:9" ht="13.95" customHeight="1" x14ac:dyDescent="0.3">
      <c r="A67" s="29"/>
      <c r="B67" s="23"/>
      <c r="C67" s="24"/>
      <c r="D67" s="27"/>
      <c r="E67" s="25"/>
      <c r="G67" s="11"/>
    </row>
    <row r="68" spans="1:9" ht="13.95" customHeight="1" x14ac:dyDescent="0.3">
      <c r="A68" s="29"/>
      <c r="B68" s="23"/>
      <c r="C68" s="24"/>
      <c r="D68" s="27"/>
      <c r="E68" s="25"/>
      <c r="G68" s="11"/>
    </row>
    <row r="69" spans="1:9" ht="13.95" customHeight="1" x14ac:dyDescent="0.3">
      <c r="A69" s="97" t="s">
        <v>58</v>
      </c>
      <c r="B69" s="74">
        <f>SUM(B70,B72,B75,B78)</f>
        <v>339</v>
      </c>
      <c r="C69" s="73"/>
      <c r="D69" s="72"/>
      <c r="E69" s="98"/>
      <c r="G69" s="11"/>
    </row>
    <row r="70" spans="1:9" ht="13.95" customHeight="1" x14ac:dyDescent="0.3">
      <c r="A70" s="99" t="s">
        <v>59</v>
      </c>
      <c r="B70" s="75">
        <f>SUM(B71:B71)</f>
        <v>0</v>
      </c>
      <c r="C70" s="76"/>
      <c r="D70" s="77"/>
      <c r="E70" s="108"/>
      <c r="G70" s="11"/>
    </row>
    <row r="71" spans="1:9" ht="13.95" customHeight="1" x14ac:dyDescent="0.3">
      <c r="A71" s="109"/>
      <c r="B71" s="23"/>
      <c r="C71" s="24"/>
      <c r="D71" s="27"/>
      <c r="E71" s="25"/>
      <c r="G71" s="11"/>
    </row>
    <row r="72" spans="1:9" ht="13.95" customHeight="1" x14ac:dyDescent="0.3">
      <c r="A72" s="99" t="s">
        <v>60</v>
      </c>
      <c r="B72" s="75">
        <f>SUM(B73:B73)</f>
        <v>0</v>
      </c>
      <c r="C72" s="76"/>
      <c r="D72" s="77"/>
      <c r="E72" s="108"/>
      <c r="G72" s="11"/>
    </row>
    <row r="73" spans="1:9" ht="13.95" customHeight="1" x14ac:dyDescent="0.3">
      <c r="A73" s="17"/>
      <c r="B73" s="23"/>
      <c r="C73" s="20"/>
      <c r="D73" s="27"/>
      <c r="E73" s="33"/>
      <c r="G73" s="11"/>
    </row>
    <row r="74" spans="1:9" ht="13.95" customHeight="1" x14ac:dyDescent="0.3">
      <c r="A74" s="17"/>
      <c r="B74" s="23"/>
      <c r="C74" s="24"/>
      <c r="D74" s="27"/>
      <c r="E74" s="25"/>
      <c r="G74" s="11"/>
    </row>
    <row r="75" spans="1:9" ht="13.95" customHeight="1" x14ac:dyDescent="0.3">
      <c r="A75" s="99" t="s">
        <v>61</v>
      </c>
      <c r="B75" s="75">
        <f>SUM(B76:B77)</f>
        <v>0</v>
      </c>
      <c r="C75" s="76"/>
      <c r="D75" s="77"/>
      <c r="E75" s="108"/>
      <c r="G75" s="11"/>
    </row>
    <row r="76" spans="1:9" ht="13.95" customHeight="1" x14ac:dyDescent="0.3">
      <c r="A76" s="29"/>
      <c r="B76" s="35"/>
      <c r="C76" s="24"/>
      <c r="D76" s="86"/>
      <c r="E76" s="105"/>
      <c r="G76" s="11"/>
    </row>
    <row r="77" spans="1:9" ht="13.95" customHeight="1" x14ac:dyDescent="0.3">
      <c r="A77" s="29"/>
      <c r="B77" s="35"/>
      <c r="C77" s="24"/>
      <c r="D77" s="86"/>
      <c r="E77" s="105"/>
      <c r="G77" s="11"/>
    </row>
    <row r="78" spans="1:9" ht="13.95" customHeight="1" x14ac:dyDescent="0.3">
      <c r="A78" s="99" t="s">
        <v>62</v>
      </c>
      <c r="B78" s="75">
        <f>SUM(B79:B82)</f>
        <v>339</v>
      </c>
      <c r="C78" s="76"/>
      <c r="D78" s="77"/>
      <c r="E78" s="108"/>
      <c r="G78" s="11"/>
    </row>
    <row r="79" spans="1:9" s="30" customFormat="1" ht="13.95" customHeight="1" x14ac:dyDescent="0.3">
      <c r="A79" s="22" t="s">
        <v>63</v>
      </c>
      <c r="B79" s="19">
        <v>33</v>
      </c>
      <c r="C79" s="87"/>
      <c r="D79" s="21"/>
      <c r="E79" s="110"/>
      <c r="G79" s="31"/>
      <c r="I79" s="32"/>
    </row>
    <row r="80" spans="1:9" s="30" customFormat="1" ht="13.95" customHeight="1" x14ac:dyDescent="0.3">
      <c r="A80" s="22" t="s">
        <v>64</v>
      </c>
      <c r="B80" s="26">
        <v>153</v>
      </c>
      <c r="C80" s="20">
        <v>44812</v>
      </c>
      <c r="D80" s="21"/>
      <c r="E80" s="33" t="s">
        <v>65</v>
      </c>
      <c r="G80" s="31"/>
      <c r="I80" s="32"/>
    </row>
    <row r="81" spans="1:9" s="30" customFormat="1" ht="13.95" customHeight="1" x14ac:dyDescent="0.3">
      <c r="A81" s="22" t="s">
        <v>64</v>
      </c>
      <c r="B81" s="26">
        <v>153</v>
      </c>
      <c r="C81" s="20">
        <v>44816</v>
      </c>
      <c r="D81" s="21"/>
      <c r="E81" s="33" t="s">
        <v>66</v>
      </c>
      <c r="G81" s="31"/>
      <c r="I81" s="32"/>
    </row>
    <row r="82" spans="1:9" ht="13.95" customHeight="1" x14ac:dyDescent="0.3">
      <c r="A82" s="109"/>
      <c r="B82" s="26"/>
      <c r="C82" s="20"/>
      <c r="D82" s="21"/>
      <c r="E82" s="110"/>
      <c r="G82" s="11"/>
    </row>
    <row r="83" spans="1:9" ht="13.95" customHeight="1" x14ac:dyDescent="0.3">
      <c r="A83" s="97" t="s">
        <v>67</v>
      </c>
      <c r="B83" s="74">
        <f>SUM(B84:B88)</f>
        <v>264.06</v>
      </c>
      <c r="C83" s="73"/>
      <c r="D83" s="72"/>
      <c r="E83" s="98"/>
      <c r="G83" s="5"/>
    </row>
    <row r="84" spans="1:9" s="30" customFormat="1" ht="13.95" customHeight="1" x14ac:dyDescent="0.3">
      <c r="A84" s="22" t="s">
        <v>68</v>
      </c>
      <c r="B84" s="23">
        <v>68.599999999999994</v>
      </c>
      <c r="C84" s="20">
        <v>44816</v>
      </c>
      <c r="D84" s="34" t="s">
        <v>69</v>
      </c>
      <c r="E84" s="33" t="s">
        <v>70</v>
      </c>
      <c r="G84" s="32"/>
      <c r="I84" s="32"/>
    </row>
    <row r="85" spans="1:9" s="30" customFormat="1" ht="13.95" customHeight="1" x14ac:dyDescent="0.3">
      <c r="A85" s="22" t="s">
        <v>68</v>
      </c>
      <c r="B85" s="23">
        <v>84.65</v>
      </c>
      <c r="C85" s="20">
        <v>44816</v>
      </c>
      <c r="D85" s="34" t="s">
        <v>69</v>
      </c>
      <c r="E85" s="33" t="s">
        <v>71</v>
      </c>
      <c r="G85" s="32"/>
      <c r="I85" s="32"/>
    </row>
    <row r="86" spans="1:9" s="30" customFormat="1" ht="13.95" customHeight="1" x14ac:dyDescent="0.3">
      <c r="A86" s="22" t="s">
        <v>68</v>
      </c>
      <c r="B86" s="23">
        <v>57.34</v>
      </c>
      <c r="C86" s="20">
        <v>44816</v>
      </c>
      <c r="D86" s="34" t="s">
        <v>69</v>
      </c>
      <c r="E86" s="33" t="s">
        <v>72</v>
      </c>
      <c r="G86" s="32"/>
      <c r="I86" s="32"/>
    </row>
    <row r="87" spans="1:9" s="30" customFormat="1" ht="13.95" customHeight="1" x14ac:dyDescent="0.3">
      <c r="A87" s="22" t="s">
        <v>68</v>
      </c>
      <c r="B87" s="23">
        <v>53.47</v>
      </c>
      <c r="C87" s="20">
        <v>44816</v>
      </c>
      <c r="D87" s="34" t="s">
        <v>69</v>
      </c>
      <c r="E87" s="33" t="s">
        <v>73</v>
      </c>
      <c r="G87" s="32"/>
      <c r="I87" s="32"/>
    </row>
    <row r="88" spans="1:9" s="30" customFormat="1" ht="13.95" customHeight="1" x14ac:dyDescent="0.3">
      <c r="A88" s="22"/>
      <c r="B88" s="23"/>
      <c r="C88" s="20"/>
      <c r="D88" s="34"/>
      <c r="E88" s="33"/>
      <c r="G88" s="32"/>
      <c r="I88" s="32"/>
    </row>
    <row r="89" spans="1:9" ht="13.95" customHeight="1" x14ac:dyDescent="0.3">
      <c r="A89" s="97" t="s">
        <v>74</v>
      </c>
      <c r="B89" s="74">
        <f>SUM(B90:B90)</f>
        <v>0</v>
      </c>
      <c r="C89" s="73"/>
      <c r="D89" s="72"/>
      <c r="E89" s="98"/>
      <c r="G89" s="5"/>
    </row>
    <row r="90" spans="1:9" ht="13.95" customHeight="1" x14ac:dyDescent="0.3">
      <c r="A90" s="109"/>
      <c r="B90" s="23"/>
      <c r="C90" s="24"/>
      <c r="D90" s="34"/>
      <c r="E90" s="25"/>
      <c r="G90" s="5"/>
    </row>
    <row r="91" spans="1:9" ht="13.95" customHeight="1" x14ac:dyDescent="0.3">
      <c r="A91" s="97" t="s">
        <v>75</v>
      </c>
      <c r="B91" s="74">
        <f>SUM(B92:B92)</f>
        <v>0</v>
      </c>
      <c r="C91" s="73"/>
      <c r="D91" s="72"/>
      <c r="E91" s="98"/>
      <c r="G91" s="5"/>
    </row>
    <row r="92" spans="1:9" ht="13.95" customHeight="1" x14ac:dyDescent="0.3">
      <c r="A92" s="29"/>
      <c r="B92" s="88"/>
      <c r="C92" s="24"/>
      <c r="D92" s="27"/>
      <c r="E92" s="25"/>
      <c r="G92" s="5"/>
    </row>
    <row r="93" spans="1:9" ht="13.95" customHeight="1" x14ac:dyDescent="0.3">
      <c r="A93" s="97" t="s">
        <v>76</v>
      </c>
      <c r="B93" s="74">
        <f>SUM(B94:B105)</f>
        <v>16514.71</v>
      </c>
      <c r="C93" s="73"/>
      <c r="D93" s="72"/>
      <c r="E93" s="98"/>
      <c r="G93" s="5"/>
    </row>
    <row r="94" spans="1:9" ht="13.95" customHeight="1" x14ac:dyDescent="0.3">
      <c r="A94" s="17" t="s">
        <v>77</v>
      </c>
      <c r="B94" s="35">
        <v>114</v>
      </c>
      <c r="C94" s="24">
        <v>44812</v>
      </c>
      <c r="D94" s="36" t="s">
        <v>34</v>
      </c>
      <c r="E94" s="25" t="s">
        <v>78</v>
      </c>
      <c r="G94" s="5"/>
    </row>
    <row r="95" spans="1:9" ht="13.95" customHeight="1" x14ac:dyDescent="0.3">
      <c r="A95" s="17" t="s">
        <v>77</v>
      </c>
      <c r="B95" s="35">
        <v>192.85</v>
      </c>
      <c r="C95" s="24">
        <v>44816</v>
      </c>
      <c r="D95" s="36" t="s">
        <v>34</v>
      </c>
      <c r="E95" s="25" t="s">
        <v>79</v>
      </c>
      <c r="G95" s="5"/>
    </row>
    <row r="96" spans="1:9" ht="13.95" customHeight="1" x14ac:dyDescent="0.3">
      <c r="A96" s="17" t="s">
        <v>77</v>
      </c>
      <c r="B96" s="35">
        <v>169.1</v>
      </c>
      <c r="C96" s="24">
        <v>44816</v>
      </c>
      <c r="D96" s="36" t="s">
        <v>34</v>
      </c>
      <c r="E96" s="25" t="s">
        <v>80</v>
      </c>
      <c r="G96" s="5"/>
    </row>
    <row r="97" spans="1:7" ht="13.95" customHeight="1" x14ac:dyDescent="0.3">
      <c r="A97" s="17" t="s">
        <v>77</v>
      </c>
      <c r="B97" s="35">
        <v>126.35</v>
      </c>
      <c r="C97" s="24">
        <v>44817</v>
      </c>
      <c r="D97" s="36" t="s">
        <v>34</v>
      </c>
      <c r="E97" s="25" t="s">
        <v>81</v>
      </c>
      <c r="G97" s="5"/>
    </row>
    <row r="98" spans="1:7" ht="13.95" customHeight="1" x14ac:dyDescent="0.3">
      <c r="A98" s="17" t="s">
        <v>82</v>
      </c>
      <c r="B98" s="35">
        <v>12000</v>
      </c>
      <c r="C98" s="24">
        <v>44820</v>
      </c>
      <c r="D98" s="36" t="s">
        <v>11</v>
      </c>
      <c r="E98" s="25" t="s">
        <v>83</v>
      </c>
      <c r="G98" s="5"/>
    </row>
    <row r="99" spans="1:7" ht="13.95" customHeight="1" x14ac:dyDescent="0.3">
      <c r="A99" s="17" t="s">
        <v>77</v>
      </c>
      <c r="B99" s="35">
        <v>483.55</v>
      </c>
      <c r="C99" s="24">
        <v>44825</v>
      </c>
      <c r="D99" s="36" t="s">
        <v>34</v>
      </c>
      <c r="E99" s="25" t="s">
        <v>84</v>
      </c>
      <c r="G99" s="5"/>
    </row>
    <row r="100" spans="1:7" ht="13.95" customHeight="1" x14ac:dyDescent="0.3">
      <c r="A100" s="17" t="s">
        <v>77</v>
      </c>
      <c r="B100" s="35">
        <v>133</v>
      </c>
      <c r="C100" s="24">
        <v>44825</v>
      </c>
      <c r="D100" s="36" t="s">
        <v>34</v>
      </c>
      <c r="E100" s="25" t="s">
        <v>85</v>
      </c>
      <c r="G100" s="5"/>
    </row>
    <row r="101" spans="1:7" ht="13.95" customHeight="1" x14ac:dyDescent="0.3">
      <c r="A101" s="17" t="s">
        <v>77</v>
      </c>
      <c r="B101" s="35">
        <v>116.85</v>
      </c>
      <c r="C101" s="24">
        <v>44825</v>
      </c>
      <c r="D101" s="36" t="s">
        <v>34</v>
      </c>
      <c r="E101" s="25" t="s">
        <v>86</v>
      </c>
      <c r="G101" s="5"/>
    </row>
    <row r="102" spans="1:7" ht="13.95" customHeight="1" x14ac:dyDescent="0.3">
      <c r="A102" s="17" t="s">
        <v>77</v>
      </c>
      <c r="B102" s="35">
        <v>247</v>
      </c>
      <c r="C102" s="24">
        <v>44825</v>
      </c>
      <c r="D102" s="36" t="s">
        <v>34</v>
      </c>
      <c r="E102" s="25" t="s">
        <v>87</v>
      </c>
      <c r="G102" s="5"/>
    </row>
    <row r="103" spans="1:7" ht="13.95" customHeight="1" x14ac:dyDescent="0.3">
      <c r="A103" s="17" t="s">
        <v>88</v>
      </c>
      <c r="B103" s="35">
        <v>140.94999999999999</v>
      </c>
      <c r="C103" s="24">
        <v>44826</v>
      </c>
      <c r="D103" s="36" t="s">
        <v>34</v>
      </c>
      <c r="E103" s="25" t="s">
        <v>89</v>
      </c>
      <c r="G103" s="5"/>
    </row>
    <row r="104" spans="1:7" ht="13.95" customHeight="1" x14ac:dyDescent="0.3">
      <c r="A104" s="17" t="s">
        <v>90</v>
      </c>
      <c r="B104" s="35">
        <v>2791.06</v>
      </c>
      <c r="C104" s="24">
        <v>44833</v>
      </c>
      <c r="D104" s="36" t="s">
        <v>11</v>
      </c>
      <c r="E104" s="25" t="s">
        <v>91</v>
      </c>
      <c r="G104" s="5"/>
    </row>
    <row r="105" spans="1:7" ht="13.95" customHeight="1" x14ac:dyDescent="0.3">
      <c r="A105" s="17"/>
      <c r="B105" s="35"/>
      <c r="C105" s="24"/>
      <c r="D105" s="36"/>
      <c r="E105" s="25"/>
      <c r="G105" s="5"/>
    </row>
    <row r="106" spans="1:7" ht="13.95" customHeight="1" x14ac:dyDescent="0.3">
      <c r="A106" s="97" t="s">
        <v>92</v>
      </c>
      <c r="B106" s="74">
        <f>SUM(B107:B109)</f>
        <v>530</v>
      </c>
      <c r="C106" s="73"/>
      <c r="D106" s="72"/>
      <c r="E106" s="98"/>
      <c r="G106" s="5"/>
    </row>
    <row r="107" spans="1:7" ht="13.95" customHeight="1" x14ac:dyDescent="0.3">
      <c r="A107" s="22" t="s">
        <v>93</v>
      </c>
      <c r="B107" s="35">
        <v>250</v>
      </c>
      <c r="C107" s="24">
        <v>44806</v>
      </c>
      <c r="D107" s="36" t="s">
        <v>11</v>
      </c>
      <c r="E107" s="25" t="s">
        <v>94</v>
      </c>
      <c r="G107" s="5"/>
    </row>
    <row r="108" spans="1:7" ht="13.95" customHeight="1" x14ac:dyDescent="0.3">
      <c r="A108" s="22" t="s">
        <v>95</v>
      </c>
      <c r="B108" s="35">
        <v>280</v>
      </c>
      <c r="C108" s="24">
        <v>44819</v>
      </c>
      <c r="D108" s="36" t="s">
        <v>47</v>
      </c>
      <c r="E108" s="25" t="s">
        <v>96</v>
      </c>
      <c r="G108" s="5"/>
    </row>
    <row r="109" spans="1:7" ht="13.95" customHeight="1" x14ac:dyDescent="0.3">
      <c r="A109" s="22"/>
      <c r="B109" s="35"/>
      <c r="C109" s="24"/>
      <c r="D109" s="36"/>
      <c r="E109" s="25"/>
      <c r="G109" s="5"/>
    </row>
    <row r="110" spans="1:7" ht="13.95" customHeight="1" x14ac:dyDescent="0.3">
      <c r="A110" s="106" t="s">
        <v>97</v>
      </c>
      <c r="B110" s="74">
        <f>SUM(B7,B26,B36,B62,B69,B83,B89,B91,B93,B106)</f>
        <v>219232.12</v>
      </c>
      <c r="C110" s="84"/>
      <c r="D110" s="85"/>
      <c r="E110" s="107"/>
      <c r="G110" s="5"/>
    </row>
    <row r="111" spans="1:7" ht="13.95" customHeight="1" x14ac:dyDescent="0.3">
      <c r="A111" s="111"/>
      <c r="B111" s="89"/>
      <c r="C111" s="90"/>
      <c r="D111" s="91"/>
      <c r="E111" s="112"/>
      <c r="G111" s="5"/>
    </row>
    <row r="112" spans="1:7" ht="13.95" customHeight="1" x14ac:dyDescent="0.3">
      <c r="A112" s="106" t="s">
        <v>98</v>
      </c>
      <c r="B112" s="74">
        <f>SUM(B113:B115)</f>
        <v>200000</v>
      </c>
      <c r="C112" s="84"/>
      <c r="D112" s="85"/>
      <c r="E112" s="107"/>
      <c r="G112" s="5"/>
    </row>
    <row r="113" spans="1:9" ht="13.95" customHeight="1" x14ac:dyDescent="0.3">
      <c r="A113" s="113" t="s">
        <v>99</v>
      </c>
      <c r="B113" s="23">
        <v>180000</v>
      </c>
      <c r="C113" s="37">
        <v>44819</v>
      </c>
      <c r="D113" s="36" t="s">
        <v>11</v>
      </c>
      <c r="E113" s="38" t="s">
        <v>100</v>
      </c>
      <c r="G113" s="5"/>
    </row>
    <row r="114" spans="1:9" ht="13.95" customHeight="1" x14ac:dyDescent="0.3">
      <c r="A114" s="113" t="s">
        <v>101</v>
      </c>
      <c r="B114" s="23">
        <v>20000</v>
      </c>
      <c r="C114" s="37">
        <v>44825</v>
      </c>
      <c r="D114" s="36" t="s">
        <v>11</v>
      </c>
      <c r="E114" s="38" t="s">
        <v>100</v>
      </c>
      <c r="G114" s="5"/>
    </row>
    <row r="115" spans="1:9" ht="13.95" customHeight="1" x14ac:dyDescent="0.3">
      <c r="A115" s="113"/>
      <c r="B115" s="23"/>
      <c r="C115" s="37"/>
      <c r="D115" s="36"/>
      <c r="E115" s="38"/>
      <c r="G115" s="5"/>
    </row>
    <row r="116" spans="1:9" s="44" customFormat="1" ht="13.95" customHeight="1" x14ac:dyDescent="0.3">
      <c r="A116" s="39" t="s">
        <v>102</v>
      </c>
      <c r="B116" s="40">
        <f>SUM(B117:B118)</f>
        <v>19.749999999977327</v>
      </c>
      <c r="C116" s="41"/>
      <c r="D116" s="42"/>
      <c r="E116" s="43"/>
      <c r="I116" s="45"/>
    </row>
    <row r="117" spans="1:9" ht="13.95" customHeight="1" x14ac:dyDescent="0.3">
      <c r="A117" s="46" t="s">
        <v>103</v>
      </c>
      <c r="B117" s="23">
        <v>19.749999999977327</v>
      </c>
      <c r="C117" s="37"/>
      <c r="D117" s="47"/>
      <c r="E117" s="38"/>
    </row>
    <row r="118" spans="1:9" ht="13.95" customHeight="1" x14ac:dyDescent="0.3">
      <c r="A118" s="46"/>
      <c r="B118" s="23"/>
      <c r="C118" s="37"/>
      <c r="D118" s="47"/>
      <c r="E118" s="38"/>
    </row>
    <row r="119" spans="1:9" ht="13.95" customHeight="1" x14ac:dyDescent="0.3">
      <c r="A119" s="39" t="s">
        <v>104</v>
      </c>
      <c r="B119" s="40">
        <f>SUM(B120:B121)</f>
        <v>0</v>
      </c>
      <c r="C119" s="41"/>
      <c r="D119" s="42"/>
      <c r="E119" s="43"/>
    </row>
    <row r="120" spans="1:9" ht="13.95" customHeight="1" x14ac:dyDescent="0.3">
      <c r="A120" s="46"/>
      <c r="B120" s="23"/>
      <c r="C120" s="37"/>
      <c r="D120" s="47"/>
      <c r="E120" s="38"/>
    </row>
    <row r="121" spans="1:9" ht="13.95" customHeight="1" x14ac:dyDescent="0.3">
      <c r="A121" s="46"/>
      <c r="B121" s="23"/>
      <c r="C121" s="37"/>
      <c r="D121" s="47"/>
      <c r="E121" s="38"/>
    </row>
    <row r="122" spans="1:9" ht="13.95" customHeight="1" x14ac:dyDescent="0.3">
      <c r="A122" s="106" t="s">
        <v>105</v>
      </c>
      <c r="B122" s="74">
        <f>SUM(B123:B124)</f>
        <v>53012.264069547178</v>
      </c>
      <c r="C122" s="84"/>
      <c r="D122" s="85"/>
      <c r="E122" s="107"/>
    </row>
    <row r="123" spans="1:9" ht="13.95" customHeight="1" x14ac:dyDescent="0.3">
      <c r="A123" s="46" t="s">
        <v>106</v>
      </c>
      <c r="B123" s="23">
        <f>[1]AGO_22!B147</f>
        <v>53012.264069547178</v>
      </c>
      <c r="C123" s="37">
        <v>44804</v>
      </c>
      <c r="D123" s="47"/>
      <c r="E123" s="38"/>
    </row>
    <row r="124" spans="1:9" ht="13.95" customHeight="1" x14ac:dyDescent="0.3">
      <c r="A124" s="46"/>
      <c r="B124" s="23"/>
      <c r="C124" s="37"/>
      <c r="D124" s="47"/>
      <c r="E124" s="38"/>
    </row>
    <row r="125" spans="1:9" ht="13.95" customHeight="1" thickBot="1" x14ac:dyDescent="0.35">
      <c r="A125" s="114" t="s">
        <v>107</v>
      </c>
      <c r="B125" s="115">
        <f>B112+B116+B122-B119-B110</f>
        <v>33799.894069547154</v>
      </c>
      <c r="C125" s="116">
        <v>44834</v>
      </c>
      <c r="D125" s="117"/>
      <c r="E125" s="118"/>
    </row>
    <row r="126" spans="1:9" ht="13.95" customHeight="1" x14ac:dyDescent="0.3">
      <c r="A126" s="68"/>
      <c r="B126" s="69"/>
      <c r="C126" s="70"/>
      <c r="D126" s="71"/>
      <c r="E126" s="51"/>
    </row>
    <row r="127" spans="1:9" ht="13.95" customHeight="1" x14ac:dyDescent="0.3">
      <c r="A127" s="12" t="s">
        <v>108</v>
      </c>
      <c r="B127" s="48"/>
      <c r="C127" s="49"/>
      <c r="D127" s="50"/>
      <c r="E127" s="51"/>
    </row>
    <row r="128" spans="1:9" ht="13.95" customHeight="1" x14ac:dyDescent="0.3">
      <c r="A128" s="52" t="s">
        <v>109</v>
      </c>
      <c r="B128" s="53"/>
      <c r="C128" s="53"/>
      <c r="D128" s="53"/>
      <c r="E128" s="54"/>
    </row>
    <row r="129" spans="1:5" ht="13.95" customHeight="1" x14ac:dyDescent="0.3">
      <c r="A129" s="55" t="s">
        <v>110</v>
      </c>
      <c r="B129" s="56"/>
      <c r="C129" s="56"/>
      <c r="D129" s="56"/>
      <c r="E129" s="57"/>
    </row>
    <row r="130" spans="1:5" ht="13.95" customHeight="1" thickBot="1" x14ac:dyDescent="0.35">
      <c r="A130" s="58" t="s">
        <v>111</v>
      </c>
      <c r="B130" s="59"/>
      <c r="C130" s="59"/>
      <c r="D130" s="59"/>
      <c r="E130" s="60"/>
    </row>
    <row r="131" spans="1:5" ht="13.95" customHeight="1" x14ac:dyDescent="0.3"/>
    <row r="132" spans="1:5" ht="13.95" customHeight="1" x14ac:dyDescent="0.3">
      <c r="B132" s="62"/>
    </row>
    <row r="133" spans="1:5" x14ac:dyDescent="0.3">
      <c r="B133" s="62"/>
      <c r="C133" s="3" t="s">
        <v>112</v>
      </c>
    </row>
    <row r="134" spans="1:5" x14ac:dyDescent="0.3">
      <c r="B134" s="63"/>
    </row>
    <row r="135" spans="1:5" x14ac:dyDescent="0.3">
      <c r="B135" s="64"/>
    </row>
  </sheetData>
  <mergeCells count="4">
    <mergeCell ref="A4:E4"/>
    <mergeCell ref="A128:E128"/>
    <mergeCell ref="A129:E129"/>
    <mergeCell ref="A130:E130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2023-02-03T15:32:50Z</cp:lastPrinted>
  <dcterms:created xsi:type="dcterms:W3CDTF">2023-02-03T15:31:53Z</dcterms:created>
  <dcterms:modified xsi:type="dcterms:W3CDTF">2023-02-03T15:33:13Z</dcterms:modified>
</cp:coreProperties>
</file>