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ITE\SITE HMAA\PRIMEIRAS PUBLICACOES\PRESTACAO DE CONTAS\2022\"/>
    </mc:Choice>
  </mc:AlternateContent>
  <xr:revisionPtr revIDLastSave="0" documentId="13_ncr:1_{4C1836AF-7349-4DA6-AA1F-766E6B2C0763}" xr6:coauthVersionLast="47" xr6:coauthVersionMax="47" xr10:uidLastSave="{00000000-0000-0000-0000-000000000000}"/>
  <bookViews>
    <workbookView xWindow="-108" yWindow="-108" windowWidth="23256" windowHeight="12576" xr2:uid="{6924BD96-DBC0-4A3E-B95E-56C2CB6C01E5}"/>
  </bookViews>
  <sheets>
    <sheet name="Planilha1" sheetId="1" r:id="rId1"/>
  </sheets>
  <externalReferences>
    <externalReference r:id="rId2"/>
  </externalReferences>
  <definedNames>
    <definedName name="_xlnm.Print_Area" localSheetId="0">Planilha1!$A$1:$E$136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6" i="1" l="1"/>
  <c r="B125" i="1" s="1"/>
  <c r="B123" i="1"/>
  <c r="B120" i="1"/>
  <c r="B115" i="1"/>
  <c r="B110" i="1"/>
  <c r="B100" i="1"/>
  <c r="B98" i="1"/>
  <c r="B96" i="1"/>
  <c r="B90" i="1"/>
  <c r="B85" i="1"/>
  <c r="B83" i="1"/>
  <c r="B81" i="1"/>
  <c r="B79" i="1"/>
  <c r="B78" i="1" s="1"/>
  <c r="B74" i="1"/>
  <c r="B68" i="1" s="1"/>
  <c r="B69" i="1"/>
  <c r="B66" i="1"/>
  <c r="B60" i="1"/>
  <c r="B55" i="1"/>
  <c r="B50" i="1"/>
  <c r="B48" i="1"/>
  <c r="B44" i="1"/>
  <c r="B37" i="1"/>
  <c r="B32" i="1"/>
  <c r="B31" i="1"/>
  <c r="B29" i="1"/>
  <c r="B25" i="1"/>
  <c r="B19" i="1"/>
  <c r="B18" i="1" s="1"/>
  <c r="B14" i="1"/>
  <c r="B7" i="1" s="1"/>
  <c r="B11" i="1"/>
  <c r="B8" i="1"/>
  <c r="B113" i="1" l="1"/>
  <c r="B128" i="1"/>
</calcChain>
</file>

<file path=xl/sharedStrings.xml><?xml version="1.0" encoding="utf-8"?>
<sst xmlns="http://schemas.openxmlformats.org/spreadsheetml/2006/main" count="211" uniqueCount="135">
  <si>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</si>
  <si>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DEZEMBRO/2022</t>
  </si>
  <si>
    <t>ITENS DE DESPESAS - DEZEMBRO/2022</t>
  </si>
  <si>
    <t>R$ VALORES</t>
  </si>
  <si>
    <t>DATA  PGT</t>
  </si>
  <si>
    <t>OPERAÇÃO</t>
  </si>
  <si>
    <t>DETALHES</t>
  </si>
  <si>
    <t>1. Pessoal</t>
  </si>
  <si>
    <t>1.1. Salários (CLT)</t>
  </si>
  <si>
    <t>RESCISÃO</t>
  </si>
  <si>
    <t>TED</t>
  </si>
  <si>
    <t>VILMEIDE ALVES DA SILVA</t>
  </si>
  <si>
    <t>1.2. Outras Formas de Contratação</t>
  </si>
  <si>
    <t>M ESPINDOLA ARRUDA</t>
  </si>
  <si>
    <t>NFSE 22</t>
  </si>
  <si>
    <t>1.3. Encargos/Benefícios</t>
  </si>
  <si>
    <t>FGTS</t>
  </si>
  <si>
    <t>GUIA</t>
  </si>
  <si>
    <t>FGTS Rescisório</t>
  </si>
  <si>
    <t>2. Mat/Med</t>
  </si>
  <si>
    <t>2.1. Medicamentos</t>
  </si>
  <si>
    <t>SUPERMEDICA DISTRIB HOSPITALAR EIRELI</t>
  </si>
  <si>
    <t>TRANSF</t>
  </si>
  <si>
    <t>NF 196620 (02/02)</t>
  </si>
  <si>
    <t xml:space="preserve">NF 197330 (02/02) </t>
  </si>
  <si>
    <t xml:space="preserve">NF 199407 (02/02) </t>
  </si>
  <si>
    <t>CIRURGICA PINHEIRO LTDA</t>
  </si>
  <si>
    <t>NF 55971 (01/02)</t>
  </si>
  <si>
    <t>2.2. Materais Hospitalares</t>
  </si>
  <si>
    <t xml:space="preserve">NF 197211 (02/02) </t>
  </si>
  <si>
    <t xml:space="preserve">NF 197210 (02/02) </t>
  </si>
  <si>
    <t>2.3 Gases Medicinais</t>
  </si>
  <si>
    <t>3. Materais Diversos</t>
  </si>
  <si>
    <t>3.1. Materiais de Higienização</t>
  </si>
  <si>
    <t>ALDELICIA LOPES CHAVES</t>
  </si>
  <si>
    <t>NF 1003</t>
  </si>
  <si>
    <t>NF 1012</t>
  </si>
  <si>
    <t>ORZELITA RODRIGUES SILVA EIRELI</t>
  </si>
  <si>
    <t>NF 169609</t>
  </si>
  <si>
    <t>3.2. Materiais / Gêneros Alimentícios</t>
  </si>
  <si>
    <t>NF 1011</t>
  </si>
  <si>
    <t>NF 169608</t>
  </si>
  <si>
    <t>NF 169607</t>
  </si>
  <si>
    <t>ROGERIO DOS SANTOS ROQUE</t>
  </si>
  <si>
    <t>NF 1037</t>
  </si>
  <si>
    <t>VANDEIR ALVES NOGUEIRA ME</t>
  </si>
  <si>
    <t>NF 737</t>
  </si>
  <si>
    <t>3.3. Material Expediente</t>
  </si>
  <si>
    <t>NF 169525</t>
  </si>
  <si>
    <t>NF 169573</t>
  </si>
  <si>
    <t>3.4. Material Divulgação</t>
  </si>
  <si>
    <t>3.5. Material Permanente</t>
  </si>
  <si>
    <t>JCM NITEROI REFRIGERAÇÃO LTDA (CLIMARIO)</t>
  </si>
  <si>
    <t>NF 21284</t>
  </si>
  <si>
    <t>SANTAFLEX COM DE MOVEIS LTDA (SHOPPING DO ESCRITORIO)</t>
  </si>
  <si>
    <t>NF 9206</t>
  </si>
  <si>
    <t>GENESYS DISTRIBUIÇÃO COMÉRCIO E SERVIÇOS LTDA</t>
  </si>
  <si>
    <t>NF 582</t>
  </si>
  <si>
    <t>3.6. Combustível</t>
  </si>
  <si>
    <t>VB SERVIÇOS COMERCIO E ADMINISTRAÇAO LTDA</t>
  </si>
  <si>
    <t>BOLETO</t>
  </si>
  <si>
    <t>NFSE 2881971 - NOTA DEBITO 000886541</t>
  </si>
  <si>
    <t>NFSE 2884247 - NOTA DEBITO 000888886</t>
  </si>
  <si>
    <t>NFSE 2899698 - NOTA DEBITO 000904276</t>
  </si>
  <si>
    <t>3.7. GLP</t>
  </si>
  <si>
    <t>SMA REVENDEDORA DE GAS LTDA - GLP</t>
  </si>
  <si>
    <t>NF 935</t>
  </si>
  <si>
    <t>NF 942</t>
  </si>
  <si>
    <t>NF 965</t>
  </si>
  <si>
    <t>NF 993</t>
  </si>
  <si>
    <t>3.8. Material de Lavanderia</t>
  </si>
  <si>
    <t>4. Manutenção</t>
  </si>
  <si>
    <t>4.1. Materiais de Manutenção</t>
  </si>
  <si>
    <t>CELIO PEREIRA DE MIRANDA (BORRACHARIA MIRANDA)</t>
  </si>
  <si>
    <t>NF 4 (02/02)</t>
  </si>
  <si>
    <t>NF 15(01/02)</t>
  </si>
  <si>
    <t>NF 15 (02/02)</t>
  </si>
  <si>
    <t>4.2. Serviços de Manutenção</t>
  </si>
  <si>
    <t>123 IMUNIZADORA CONTROLE DE PRAGAS E SERVIÇOS LTDA</t>
  </si>
  <si>
    <t>NFSE  306 (01/02)</t>
  </si>
  <si>
    <t>NFSE 1243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</si>
  <si>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</si>
  <si>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</si>
  <si>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</si>
  <si>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</si>
  <si>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</si>
  <si>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DOC/TED ELETRÔNICO</t>
  </si>
  <si>
    <t>TARIFA PACOTE SERVIÇOS</t>
  </si>
  <si>
    <t>CONTA 120292-8</t>
  </si>
  <si>
    <t>CONTA 43826-X</t>
  </si>
  <si>
    <t>6. Telefonia</t>
  </si>
  <si>
    <t>OI</t>
  </si>
  <si>
    <t>FATURA</t>
  </si>
  <si>
    <t>(62) 3364-2027</t>
  </si>
  <si>
    <t>(62) 3977-7122</t>
  </si>
  <si>
    <t>(62) 3977-7127</t>
  </si>
  <si>
    <t>(62) 3977-7179</t>
  </si>
  <si>
    <t>7. Água</t>
  </si>
  <si>
    <t>8. Energia Elétrica</t>
  </si>
  <si>
    <t>9. Prestação de Serviços Terceiros</t>
  </si>
  <si>
    <t>HOTEL SÃO MIGUEL LTDA</t>
  </si>
  <si>
    <t>NFSE 7490</t>
  </si>
  <si>
    <t>JOSE SEGUNDO DE MELO NETO EIRELI - DIRETORIA TÉCNICA</t>
  </si>
  <si>
    <t>NFSE 99</t>
  </si>
  <si>
    <t>BARSI ASSESSORIA E NEGOCIOS LTDA ME</t>
  </si>
  <si>
    <t>NFSE 76</t>
  </si>
  <si>
    <t>PRO ATIVA CURSOS E RECURSOS HUMANOS LTDA</t>
  </si>
  <si>
    <t>NFSE 112</t>
  </si>
  <si>
    <t>SIVECTOR TECNOLOGIA DA INFORMAÇÃO E CONSULTORIA EIRELI</t>
  </si>
  <si>
    <t>NFSE 133</t>
  </si>
  <si>
    <t>NFSE 7537</t>
  </si>
  <si>
    <t>DIÁRIAS DE VIAGENS</t>
  </si>
  <si>
    <t>REF. 04 DIÁRIAS P/ CRISTIANE BRANDÃO - PERÍODO: 19 A 22/12/22</t>
  </si>
  <si>
    <t>NFSE 7623</t>
  </si>
  <si>
    <t>10. Informática</t>
  </si>
  <si>
    <t>SD MEDEIROS E CIA LTDA</t>
  </si>
  <si>
    <t>NFSE 82656</t>
  </si>
  <si>
    <t>11. TOTAL GLOBAL</t>
  </si>
  <si>
    <t>TOTAL DO REPASSE</t>
  </si>
  <si>
    <t>4º PARC REF SETEMBRO/2022 (48º REPASSE)</t>
  </si>
  <si>
    <t>TED - 104 0794 11433328000118 FMS SMA</t>
  </si>
  <si>
    <t>4º PARC REF OUTUBRO/2022 (49º REPASSE)</t>
  </si>
  <si>
    <t>2º PARC REF NOVEMBRO/2022 (50º REPASSE)</t>
  </si>
  <si>
    <t>12. RENDIMENTOS BB RF SIMPLES AGIL</t>
  </si>
  <si>
    <t>RENDIMENTOS BB RF SIMPLES AGIL</t>
  </si>
  <si>
    <t>13. RATEIO MATRIZ</t>
  </si>
  <si>
    <t>12. SALDO DO MÊS ANTERIOR</t>
  </si>
  <si>
    <t>SALDO CONTA</t>
  </si>
  <si>
    <t>SALDO EM CONTA</t>
  </si>
  <si>
    <t>GOIÂNIA (GO), 31 DE DEZEMBRO DE 2022</t>
  </si>
  <si>
    <t>Ronnie Márcio Cabral</t>
  </si>
  <si>
    <t>Superintendente Executivo</t>
  </si>
  <si>
    <t>Instituto Alcance Gestão em Saude - IAGS</t>
  </si>
  <si>
    <t xml:space="preserve">                           </t>
  </si>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</sst>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/>
    <xf numFmtId="0" fontId="2" fillId="4" borderId="10" xfId="0" applyFont="1" applyFill="1" applyBorder="1" applyAlignment="1">
      <alignment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16" fontId="2" fillId="0" borderId="13" xfId="0" applyNumberFormat="1" applyFont="1" applyBorder="1" applyAlignment="1">
      <alignment horizontal="left" vertical="top"/>
    </xf>
    <xf numFmtId="164" fontId="2" fillId="4" borderId="12" xfId="0" applyNumberFormat="1" applyFont="1" applyFill="1" applyBorder="1" applyAlignment="1">
      <alignment horizontal="center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4" borderId="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43" fontId="2" fillId="0" borderId="12" xfId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/>
    </xf>
    <xf numFmtId="4" fontId="2" fillId="4" borderId="12" xfId="0" applyNumberFormat="1" applyFont="1" applyFill="1" applyBorder="1" applyAlignment="1">
      <alignment horizontal="right" vertical="top"/>
    </xf>
    <xf numFmtId="164" fontId="5" fillId="4" borderId="12" xfId="0" applyNumberFormat="1" applyFont="1" applyFill="1" applyBorder="1" applyAlignment="1">
      <alignment horizontal="center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5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0">
          <cell r="B170">
            <v>56791.919069546857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5CC6-FF8D-495F-8309-F99E1387DC1A}">
  <dimension ref="A1:I138"/>
  <sheetViews>
    <sheetView tabSelected="1" zoomScaleNormal="100" workbookViewId="0"/>
  </sheetViews>
  <sheetFormatPr defaultColWidth="8.6640625" defaultRowHeight="13.8" x14ac:dyDescent="0.3"/>
  <cols>
    <col min="1" max="1" width="62.33203125" style="1" customWidth="1"/>
    <col min="2" max="2" width="13.6640625" style="2" bestFit="1" customWidth="1"/>
    <col min="3" max="3" width="13" style="3" customWidth="1"/>
    <col min="4" max="4" width="15.6640625" style="4" customWidth="1"/>
    <col min="5" max="5" width="37" style="5" customWidth="1"/>
    <col min="6" max="6" width="8.6640625" style="1"/>
    <col min="7" max="7" width="21.44140625" style="1" customWidth="1"/>
    <col min="8" max="8" width="10" style="1" customWidth="1"/>
    <col min="9" max="9" width="16" style="6" customWidth="1"/>
    <col min="10" max="16384" width="8.6640625" style="1"/>
  </cols>
  <sheetData>
    <row r="1" spans="1:7" ht="13.95" customHeight="1" x14ac:dyDescent="0.3">
      <c r="A1" s="7" t="s">
        <v>134</v>
      </c>
      <c r="B1" s="8"/>
      <c r="C1" s="9"/>
      <c r="D1" s="10"/>
      <c r="E1" s="11"/>
      <c r="G1" s="12"/>
    </row>
    <row r="2" spans="1:7" ht="13.95" customHeight="1" x14ac:dyDescent="0.3">
      <c r="A2" s="13" t="s">
        <v>0</v>
      </c>
      <c r="D2" s="5"/>
      <c r="E2" s="14"/>
      <c r="G2" s="12"/>
    </row>
    <row r="3" spans="1:7" ht="13.95" customHeight="1" x14ac:dyDescent="0.3">
      <c r="A3" s="13"/>
      <c r="D3" s="5"/>
      <c r="E3" s="14"/>
      <c r="G3" s="12"/>
    </row>
    <row r="4" spans="1:7" ht="13.95" customHeight="1" x14ac:dyDescent="0.3">
      <c r="A4" s="101" t="s">
        <v>1</v>
      </c>
      <c r="B4" s="102"/>
      <c r="C4" s="102"/>
      <c r="D4" s="102"/>
      <c r="E4" s="103"/>
      <c r="G4" s="12"/>
    </row>
    <row r="5" spans="1:7" ht="13.95" customHeight="1" thickBot="1" x14ac:dyDescent="0.35">
      <c r="A5" s="13"/>
      <c r="D5" s="5"/>
      <c r="E5" s="14"/>
      <c r="G5" s="12"/>
    </row>
    <row r="6" spans="1:7" ht="13.95" customHeight="1" x14ac:dyDescent="0.3">
      <c r="A6" s="74" t="s">
        <v>2</v>
      </c>
      <c r="B6" s="75" t="s">
        <v>3</v>
      </c>
      <c r="C6" s="76" t="s">
        <v>4</v>
      </c>
      <c r="D6" s="77" t="s">
        <v>5</v>
      </c>
      <c r="E6" s="78" t="s">
        <v>6</v>
      </c>
      <c r="G6" s="12"/>
    </row>
    <row r="7" spans="1:7" ht="13.95" customHeight="1" x14ac:dyDescent="0.3">
      <c r="A7" s="79" t="s">
        <v>7</v>
      </c>
      <c r="B7" s="57">
        <f>SUM(B8,B11,B14)</f>
        <v>24744.609999999997</v>
      </c>
      <c r="C7" s="56"/>
      <c r="D7" s="55"/>
      <c r="E7" s="80"/>
      <c r="G7" s="12"/>
    </row>
    <row r="8" spans="1:7" ht="13.95" customHeight="1" x14ac:dyDescent="0.3">
      <c r="A8" s="81" t="s">
        <v>8</v>
      </c>
      <c r="B8" s="58">
        <f>SUM(B9:B10)</f>
        <v>5080.9399999999996</v>
      </c>
      <c r="C8" s="59"/>
      <c r="D8" s="60"/>
      <c r="E8" s="82"/>
      <c r="G8" s="12"/>
    </row>
    <row r="9" spans="1:7" ht="13.95" customHeight="1" x14ac:dyDescent="0.3">
      <c r="A9" s="83" t="s">
        <v>9</v>
      </c>
      <c r="B9" s="61">
        <v>5080.9399999999996</v>
      </c>
      <c r="C9" s="21">
        <v>44911</v>
      </c>
      <c r="D9" s="22" t="s">
        <v>10</v>
      </c>
      <c r="E9" s="84" t="s">
        <v>11</v>
      </c>
      <c r="G9" s="12"/>
    </row>
    <row r="10" spans="1:7" ht="13.95" customHeight="1" x14ac:dyDescent="0.3">
      <c r="A10" s="83"/>
      <c r="B10" s="61"/>
      <c r="C10" s="21"/>
      <c r="D10" s="22"/>
      <c r="E10" s="84"/>
      <c r="G10" s="12"/>
    </row>
    <row r="11" spans="1:7" ht="13.95" customHeight="1" x14ac:dyDescent="0.3">
      <c r="A11" s="85" t="s">
        <v>12</v>
      </c>
      <c r="B11" s="58">
        <f>SUM(B12:B13)</f>
        <v>2880</v>
      </c>
      <c r="C11" s="62"/>
      <c r="D11" s="63"/>
      <c r="E11" s="86"/>
      <c r="G11" s="12"/>
    </row>
    <row r="12" spans="1:7" ht="13.95" customHeight="1" x14ac:dyDescent="0.3">
      <c r="A12" s="45" t="s">
        <v>13</v>
      </c>
      <c r="B12" s="17">
        <v>2880</v>
      </c>
      <c r="C12" s="36">
        <v>44897</v>
      </c>
      <c r="D12" s="46" t="s">
        <v>10</v>
      </c>
      <c r="E12" s="37" t="s">
        <v>14</v>
      </c>
      <c r="G12" s="12"/>
    </row>
    <row r="13" spans="1:7" ht="13.95" customHeight="1" x14ac:dyDescent="0.3">
      <c r="A13" s="45"/>
      <c r="B13" s="17"/>
      <c r="C13" s="36"/>
      <c r="D13" s="46"/>
      <c r="E13" s="37"/>
      <c r="G13" s="12"/>
    </row>
    <row r="14" spans="1:7" ht="13.95" customHeight="1" x14ac:dyDescent="0.3">
      <c r="A14" s="85" t="s">
        <v>15</v>
      </c>
      <c r="B14" s="58">
        <f>SUM(B15:B17)</f>
        <v>16783.669999999998</v>
      </c>
      <c r="C14" s="62"/>
      <c r="D14" s="63"/>
      <c r="E14" s="86"/>
      <c r="G14" s="12"/>
    </row>
    <row r="15" spans="1:7" ht="13.95" customHeight="1" x14ac:dyDescent="0.3">
      <c r="A15" s="15" t="s">
        <v>16</v>
      </c>
      <c r="B15" s="64">
        <v>15704.4</v>
      </c>
      <c r="C15" s="36">
        <v>44902</v>
      </c>
      <c r="D15" s="46" t="s">
        <v>17</v>
      </c>
      <c r="E15" s="87"/>
      <c r="G15" s="12"/>
    </row>
    <row r="16" spans="1:7" ht="13.95" customHeight="1" x14ac:dyDescent="0.3">
      <c r="A16" s="15" t="s">
        <v>18</v>
      </c>
      <c r="B16" s="64">
        <v>1079.27</v>
      </c>
      <c r="C16" s="36">
        <v>44911</v>
      </c>
      <c r="D16" s="46" t="s">
        <v>17</v>
      </c>
      <c r="E16" s="87" t="s">
        <v>11</v>
      </c>
      <c r="G16" s="12"/>
    </row>
    <row r="17" spans="1:7" ht="13.95" customHeight="1" x14ac:dyDescent="0.3">
      <c r="A17" s="15"/>
      <c r="B17" s="64"/>
      <c r="C17" s="36"/>
      <c r="D17" s="46"/>
      <c r="E17" s="87"/>
      <c r="G17" s="12"/>
    </row>
    <row r="18" spans="1:7" ht="13.95" customHeight="1" x14ac:dyDescent="0.3">
      <c r="A18" s="88" t="s">
        <v>19</v>
      </c>
      <c r="B18" s="57">
        <f>SUM(B19,B25,B29)</f>
        <v>16818.560000000001</v>
      </c>
      <c r="C18" s="65"/>
      <c r="D18" s="66"/>
      <c r="E18" s="89"/>
      <c r="G18" s="12"/>
    </row>
    <row r="19" spans="1:7" ht="13.95" customHeight="1" x14ac:dyDescent="0.3">
      <c r="A19" s="81" t="s">
        <v>20</v>
      </c>
      <c r="B19" s="58">
        <f>SUM(B20:B24)</f>
        <v>11988.18</v>
      </c>
      <c r="C19" s="59"/>
      <c r="D19" s="60"/>
      <c r="E19" s="90"/>
      <c r="G19" s="12"/>
    </row>
    <row r="20" spans="1:7" ht="13.95" customHeight="1" x14ac:dyDescent="0.3">
      <c r="A20" s="91" t="s">
        <v>21</v>
      </c>
      <c r="B20" s="17">
        <v>6638.48</v>
      </c>
      <c r="C20" s="26">
        <v>44896</v>
      </c>
      <c r="D20" s="31" t="s">
        <v>22</v>
      </c>
      <c r="E20" s="32" t="s">
        <v>23</v>
      </c>
      <c r="G20" s="12"/>
    </row>
    <row r="21" spans="1:7" ht="13.95" customHeight="1" x14ac:dyDescent="0.3">
      <c r="A21" s="91" t="s">
        <v>21</v>
      </c>
      <c r="B21" s="17">
        <v>864</v>
      </c>
      <c r="C21" s="26">
        <v>44896</v>
      </c>
      <c r="D21" s="31" t="s">
        <v>22</v>
      </c>
      <c r="E21" s="32" t="s">
        <v>24</v>
      </c>
      <c r="G21" s="12"/>
    </row>
    <row r="22" spans="1:7" ht="13.95" customHeight="1" x14ac:dyDescent="0.3">
      <c r="A22" s="91" t="s">
        <v>21</v>
      </c>
      <c r="B22" s="17">
        <v>265</v>
      </c>
      <c r="C22" s="26">
        <v>44896</v>
      </c>
      <c r="D22" s="31" t="s">
        <v>22</v>
      </c>
      <c r="E22" s="32" t="s">
        <v>25</v>
      </c>
      <c r="G22" s="12"/>
    </row>
    <row r="23" spans="1:7" ht="13.95" customHeight="1" x14ac:dyDescent="0.3">
      <c r="A23" s="91" t="s">
        <v>26</v>
      </c>
      <c r="B23" s="17">
        <v>4220.7</v>
      </c>
      <c r="C23" s="26">
        <v>44904</v>
      </c>
      <c r="D23" s="31" t="s">
        <v>22</v>
      </c>
      <c r="E23" s="32" t="s">
        <v>27</v>
      </c>
      <c r="G23" s="12"/>
    </row>
    <row r="24" spans="1:7" ht="13.95" customHeight="1" x14ac:dyDescent="0.3">
      <c r="A24" s="91"/>
      <c r="B24" s="17"/>
      <c r="C24" s="26"/>
      <c r="D24" s="31"/>
      <c r="E24" s="32"/>
      <c r="G24" s="12"/>
    </row>
    <row r="25" spans="1:7" ht="13.95" customHeight="1" x14ac:dyDescent="0.3">
      <c r="A25" s="81" t="s">
        <v>28</v>
      </c>
      <c r="B25" s="58">
        <f>SUM(B26:B28)</f>
        <v>4830.38</v>
      </c>
      <c r="C25" s="59"/>
      <c r="D25" s="60"/>
      <c r="E25" s="90"/>
      <c r="G25" s="12"/>
    </row>
    <row r="26" spans="1:7" ht="13.95" customHeight="1" x14ac:dyDescent="0.3">
      <c r="A26" s="91" t="s">
        <v>21</v>
      </c>
      <c r="B26" s="17">
        <v>2497.84</v>
      </c>
      <c r="C26" s="18">
        <v>44896</v>
      </c>
      <c r="D26" s="24" t="s">
        <v>22</v>
      </c>
      <c r="E26" s="19" t="s">
        <v>29</v>
      </c>
      <c r="G26" s="12"/>
    </row>
    <row r="27" spans="1:7" ht="13.95" customHeight="1" x14ac:dyDescent="0.3">
      <c r="A27" s="91" t="s">
        <v>21</v>
      </c>
      <c r="B27" s="17">
        <v>2332.54</v>
      </c>
      <c r="C27" s="18">
        <v>44896</v>
      </c>
      <c r="D27" s="24" t="s">
        <v>22</v>
      </c>
      <c r="E27" s="19" t="s">
        <v>30</v>
      </c>
      <c r="G27" s="12"/>
    </row>
    <row r="28" spans="1:7" ht="13.95" customHeight="1" x14ac:dyDescent="0.3">
      <c r="A28" s="91"/>
      <c r="B28" s="17"/>
      <c r="C28" s="18"/>
      <c r="D28" s="24"/>
      <c r="E28" s="19"/>
      <c r="G28" s="12"/>
    </row>
    <row r="29" spans="1:7" ht="13.95" customHeight="1" x14ac:dyDescent="0.3">
      <c r="A29" s="81" t="s">
        <v>31</v>
      </c>
      <c r="B29" s="58">
        <f>SUM(B30:B30)</f>
        <v>0</v>
      </c>
      <c r="C29" s="59"/>
      <c r="D29" s="60"/>
      <c r="E29" s="90"/>
      <c r="G29" s="12"/>
    </row>
    <row r="30" spans="1:7" ht="13.95" customHeight="1" x14ac:dyDescent="0.3">
      <c r="A30" s="91"/>
      <c r="B30" s="17"/>
      <c r="C30" s="18"/>
      <c r="D30" s="24"/>
      <c r="E30" s="19"/>
      <c r="G30" s="12"/>
    </row>
    <row r="31" spans="1:7" ht="13.95" customHeight="1" x14ac:dyDescent="0.3">
      <c r="A31" s="79" t="s">
        <v>32</v>
      </c>
      <c r="B31" s="57">
        <f>SUM(B32,B37,B44,B48,,B50,B55,B60,B66)</f>
        <v>28011.47</v>
      </c>
      <c r="C31" s="56"/>
      <c r="D31" s="55"/>
      <c r="E31" s="80"/>
      <c r="G31" s="12"/>
    </row>
    <row r="32" spans="1:7" ht="13.95" customHeight="1" x14ac:dyDescent="0.3">
      <c r="A32" s="81" t="s">
        <v>33</v>
      </c>
      <c r="B32" s="58">
        <f>SUM(B33:B36)</f>
        <v>8103.1100000000006</v>
      </c>
      <c r="C32" s="59"/>
      <c r="D32" s="60"/>
      <c r="E32" s="90"/>
      <c r="G32" s="12"/>
    </row>
    <row r="33" spans="1:7" ht="13.95" customHeight="1" x14ac:dyDescent="0.3">
      <c r="A33" s="16" t="s">
        <v>34</v>
      </c>
      <c r="B33" s="17">
        <v>4277.8500000000004</v>
      </c>
      <c r="C33" s="18">
        <v>44904</v>
      </c>
      <c r="D33" s="18" t="s">
        <v>10</v>
      </c>
      <c r="E33" s="19" t="s">
        <v>35</v>
      </c>
      <c r="G33" s="12"/>
    </row>
    <row r="34" spans="1:7" ht="13.95" customHeight="1" x14ac:dyDescent="0.3">
      <c r="A34" s="16" t="s">
        <v>34</v>
      </c>
      <c r="B34" s="17">
        <v>737.86</v>
      </c>
      <c r="C34" s="18">
        <v>44904</v>
      </c>
      <c r="D34" s="18" t="s">
        <v>10</v>
      </c>
      <c r="E34" s="19" t="s">
        <v>36</v>
      </c>
      <c r="G34" s="12"/>
    </row>
    <row r="35" spans="1:7" ht="13.95" customHeight="1" x14ac:dyDescent="0.3">
      <c r="A35" s="16" t="s">
        <v>37</v>
      </c>
      <c r="B35" s="17">
        <v>3087.4</v>
      </c>
      <c r="C35" s="18">
        <v>44904</v>
      </c>
      <c r="D35" s="18" t="s">
        <v>10</v>
      </c>
      <c r="E35" s="19" t="s">
        <v>38</v>
      </c>
      <c r="G35" s="12"/>
    </row>
    <row r="36" spans="1:7" ht="13.95" customHeight="1" x14ac:dyDescent="0.3">
      <c r="A36" s="16"/>
      <c r="B36" s="17"/>
      <c r="C36" s="18"/>
      <c r="D36" s="18"/>
      <c r="E36" s="19"/>
      <c r="G36" s="12"/>
    </row>
    <row r="37" spans="1:7" ht="13.95" customHeight="1" x14ac:dyDescent="0.3">
      <c r="A37" s="81" t="s">
        <v>39</v>
      </c>
      <c r="B37" s="58">
        <f>SUM(B38:B43)</f>
        <v>9869.98</v>
      </c>
      <c r="C37" s="59"/>
      <c r="D37" s="60"/>
      <c r="E37" s="90"/>
      <c r="G37" s="12"/>
    </row>
    <row r="38" spans="1:7" ht="13.95" customHeight="1" x14ac:dyDescent="0.3">
      <c r="A38" s="16" t="s">
        <v>34</v>
      </c>
      <c r="B38" s="17">
        <v>366.15</v>
      </c>
      <c r="C38" s="18">
        <v>44904</v>
      </c>
      <c r="D38" s="18" t="s">
        <v>10</v>
      </c>
      <c r="E38" s="19" t="s">
        <v>40</v>
      </c>
      <c r="G38" s="12"/>
    </row>
    <row r="39" spans="1:7" ht="13.95" customHeight="1" x14ac:dyDescent="0.3">
      <c r="A39" s="16" t="s">
        <v>37</v>
      </c>
      <c r="B39" s="17">
        <v>3312.01</v>
      </c>
      <c r="C39" s="18">
        <v>44904</v>
      </c>
      <c r="D39" s="18" t="s">
        <v>10</v>
      </c>
      <c r="E39" s="19" t="s">
        <v>41</v>
      </c>
      <c r="G39" s="12"/>
    </row>
    <row r="40" spans="1:7" ht="13.95" customHeight="1" x14ac:dyDescent="0.3">
      <c r="A40" s="16" t="s">
        <v>37</v>
      </c>
      <c r="B40" s="17">
        <v>1245.8</v>
      </c>
      <c r="C40" s="18">
        <v>44904</v>
      </c>
      <c r="D40" s="18" t="s">
        <v>10</v>
      </c>
      <c r="E40" s="19" t="s">
        <v>42</v>
      </c>
      <c r="G40" s="12"/>
    </row>
    <row r="41" spans="1:7" ht="13.95" customHeight="1" x14ac:dyDescent="0.3">
      <c r="A41" s="16" t="s">
        <v>43</v>
      </c>
      <c r="B41" s="17">
        <v>2407.12</v>
      </c>
      <c r="C41" s="18">
        <v>44904</v>
      </c>
      <c r="D41" s="18" t="s">
        <v>22</v>
      </c>
      <c r="E41" s="19" t="s">
        <v>44</v>
      </c>
      <c r="G41" s="12"/>
    </row>
    <row r="42" spans="1:7" ht="13.95" customHeight="1" x14ac:dyDescent="0.3">
      <c r="A42" s="16" t="s">
        <v>45</v>
      </c>
      <c r="B42" s="17">
        <v>2538.9</v>
      </c>
      <c r="C42" s="18">
        <v>44908</v>
      </c>
      <c r="D42" s="18" t="s">
        <v>22</v>
      </c>
      <c r="E42" s="19" t="s">
        <v>46</v>
      </c>
      <c r="G42" s="12"/>
    </row>
    <row r="43" spans="1:7" ht="13.95" customHeight="1" x14ac:dyDescent="0.3">
      <c r="A43" s="16"/>
      <c r="B43" s="17"/>
      <c r="C43" s="18"/>
      <c r="D43" s="18"/>
      <c r="E43" s="19"/>
      <c r="G43" s="12"/>
    </row>
    <row r="44" spans="1:7" ht="13.95" customHeight="1" x14ac:dyDescent="0.3">
      <c r="A44" s="81" t="s">
        <v>47</v>
      </c>
      <c r="B44" s="58">
        <f>SUM(B45:B47)</f>
        <v>1769.7</v>
      </c>
      <c r="C44" s="59"/>
      <c r="D44" s="60"/>
      <c r="E44" s="90"/>
      <c r="G44" s="12"/>
    </row>
    <row r="45" spans="1:7" ht="13.95" customHeight="1" x14ac:dyDescent="0.3">
      <c r="A45" s="16" t="s">
        <v>37</v>
      </c>
      <c r="B45" s="17">
        <v>1029.01</v>
      </c>
      <c r="C45" s="18">
        <v>44908</v>
      </c>
      <c r="D45" s="24" t="s">
        <v>10</v>
      </c>
      <c r="E45" s="19" t="s">
        <v>48</v>
      </c>
      <c r="G45" s="12"/>
    </row>
    <row r="46" spans="1:7" ht="13.95" customHeight="1" x14ac:dyDescent="0.3">
      <c r="A46" s="16" t="s">
        <v>37</v>
      </c>
      <c r="B46" s="17">
        <v>740.69</v>
      </c>
      <c r="C46" s="18">
        <v>44908</v>
      </c>
      <c r="D46" s="24" t="s">
        <v>10</v>
      </c>
      <c r="E46" s="19" t="s">
        <v>49</v>
      </c>
      <c r="G46" s="12"/>
    </row>
    <row r="47" spans="1:7" ht="13.95" customHeight="1" x14ac:dyDescent="0.3">
      <c r="A47" s="16"/>
      <c r="B47" s="17"/>
      <c r="C47" s="18"/>
      <c r="D47" s="24"/>
      <c r="E47" s="19"/>
      <c r="G47" s="12"/>
    </row>
    <row r="48" spans="1:7" ht="13.95" customHeight="1" x14ac:dyDescent="0.3">
      <c r="A48" s="81" t="s">
        <v>50</v>
      </c>
      <c r="B48" s="58">
        <f>SUM(B49:B49)</f>
        <v>0</v>
      </c>
      <c r="C48" s="59"/>
      <c r="D48" s="60"/>
      <c r="E48" s="90"/>
      <c r="G48" s="12"/>
    </row>
    <row r="49" spans="1:7" ht="13.95" customHeight="1" x14ac:dyDescent="0.3">
      <c r="A49" s="91"/>
      <c r="B49" s="20"/>
      <c r="C49" s="21"/>
      <c r="D49" s="22"/>
      <c r="E49" s="84"/>
      <c r="G49" s="12"/>
    </row>
    <row r="50" spans="1:7" ht="13.95" customHeight="1" x14ac:dyDescent="0.3">
      <c r="A50" s="81" t="s">
        <v>51</v>
      </c>
      <c r="B50" s="58">
        <f>SUM(B51:B54)</f>
        <v>3730.38</v>
      </c>
      <c r="C50" s="59"/>
      <c r="D50" s="60"/>
      <c r="E50" s="90"/>
      <c r="G50" s="12"/>
    </row>
    <row r="51" spans="1:7" ht="13.95" customHeight="1" x14ac:dyDescent="0.3">
      <c r="A51" s="91" t="s">
        <v>52</v>
      </c>
      <c r="B51" s="20">
        <v>3420</v>
      </c>
      <c r="C51" s="21">
        <v>44896</v>
      </c>
      <c r="D51" s="22" t="s">
        <v>10</v>
      </c>
      <c r="E51" s="84" t="s">
        <v>53</v>
      </c>
      <c r="G51" s="12"/>
    </row>
    <row r="52" spans="1:7" ht="13.95" customHeight="1" x14ac:dyDescent="0.3">
      <c r="A52" s="91" t="s">
        <v>54</v>
      </c>
      <c r="B52" s="20">
        <v>240</v>
      </c>
      <c r="C52" s="21">
        <v>44901</v>
      </c>
      <c r="D52" s="22" t="s">
        <v>10</v>
      </c>
      <c r="E52" s="84" t="s">
        <v>55</v>
      </c>
      <c r="G52" s="12"/>
    </row>
    <row r="53" spans="1:7" ht="13.95" customHeight="1" x14ac:dyDescent="0.3">
      <c r="A53" s="91" t="s">
        <v>56</v>
      </c>
      <c r="B53" s="20">
        <v>70.38</v>
      </c>
      <c r="C53" s="21">
        <v>44911</v>
      </c>
      <c r="D53" s="22" t="s">
        <v>10</v>
      </c>
      <c r="E53" s="84" t="s">
        <v>57</v>
      </c>
      <c r="G53" s="12"/>
    </row>
    <row r="54" spans="1:7" ht="13.95" customHeight="1" x14ac:dyDescent="0.3">
      <c r="A54" s="91"/>
      <c r="B54" s="20"/>
      <c r="C54" s="21"/>
      <c r="D54" s="22"/>
      <c r="E54" s="84"/>
      <c r="G54" s="12"/>
    </row>
    <row r="55" spans="1:7" ht="13.95" customHeight="1" x14ac:dyDescent="0.3">
      <c r="A55" s="81" t="s">
        <v>58</v>
      </c>
      <c r="B55" s="58">
        <f>SUM(B56:B59)</f>
        <v>2950</v>
      </c>
      <c r="C55" s="59"/>
      <c r="D55" s="60"/>
      <c r="E55" s="90"/>
      <c r="G55" s="12"/>
    </row>
    <row r="56" spans="1:7" ht="13.95" customHeight="1" x14ac:dyDescent="0.3">
      <c r="A56" s="23" t="s">
        <v>59</v>
      </c>
      <c r="B56" s="20">
        <v>1150</v>
      </c>
      <c r="C56" s="18">
        <v>44900</v>
      </c>
      <c r="D56" s="24" t="s">
        <v>60</v>
      </c>
      <c r="E56" s="25" t="s">
        <v>61</v>
      </c>
      <c r="G56" s="12"/>
    </row>
    <row r="57" spans="1:7" ht="13.95" customHeight="1" x14ac:dyDescent="0.3">
      <c r="A57" s="23" t="s">
        <v>59</v>
      </c>
      <c r="B57" s="20">
        <v>850</v>
      </c>
      <c r="C57" s="18">
        <v>44904</v>
      </c>
      <c r="D57" s="24" t="s">
        <v>60</v>
      </c>
      <c r="E57" s="25" t="s">
        <v>62</v>
      </c>
      <c r="G57" s="12"/>
    </row>
    <row r="58" spans="1:7" ht="13.95" customHeight="1" x14ac:dyDescent="0.3">
      <c r="A58" s="23" t="s">
        <v>59</v>
      </c>
      <c r="B58" s="20">
        <v>950</v>
      </c>
      <c r="C58" s="18">
        <v>44916</v>
      </c>
      <c r="D58" s="24" t="s">
        <v>60</v>
      </c>
      <c r="E58" s="25" t="s">
        <v>63</v>
      </c>
      <c r="G58" s="12"/>
    </row>
    <row r="59" spans="1:7" ht="13.95" customHeight="1" x14ac:dyDescent="0.3">
      <c r="A59" s="23"/>
      <c r="B59" s="20"/>
      <c r="C59" s="18"/>
      <c r="D59" s="24"/>
      <c r="E59" s="25"/>
      <c r="G59" s="12"/>
    </row>
    <row r="60" spans="1:7" ht="13.95" customHeight="1" x14ac:dyDescent="0.3">
      <c r="A60" s="81" t="s">
        <v>64</v>
      </c>
      <c r="B60" s="58">
        <f>SUM(B61:B65)</f>
        <v>1588.3000000000002</v>
      </c>
      <c r="C60" s="59"/>
      <c r="D60" s="60"/>
      <c r="E60" s="90"/>
      <c r="G60" s="12"/>
    </row>
    <row r="61" spans="1:7" ht="13.95" customHeight="1" x14ac:dyDescent="0.3">
      <c r="A61" s="15" t="s">
        <v>65</v>
      </c>
      <c r="B61" s="17">
        <v>387</v>
      </c>
      <c r="C61" s="26">
        <v>44904</v>
      </c>
      <c r="D61" s="24" t="s">
        <v>10</v>
      </c>
      <c r="E61" s="32" t="s">
        <v>66</v>
      </c>
      <c r="G61" s="12"/>
    </row>
    <row r="62" spans="1:7" ht="13.95" customHeight="1" x14ac:dyDescent="0.3">
      <c r="A62" s="15" t="s">
        <v>65</v>
      </c>
      <c r="B62" s="17">
        <v>404</v>
      </c>
      <c r="C62" s="26">
        <v>44904</v>
      </c>
      <c r="D62" s="24" t="s">
        <v>10</v>
      </c>
      <c r="E62" s="32" t="s">
        <v>67</v>
      </c>
      <c r="G62" s="12"/>
    </row>
    <row r="63" spans="1:7" ht="13.95" customHeight="1" x14ac:dyDescent="0.3">
      <c r="A63" s="15" t="s">
        <v>65</v>
      </c>
      <c r="B63" s="17">
        <v>398.65</v>
      </c>
      <c r="C63" s="26">
        <v>44904</v>
      </c>
      <c r="D63" s="24" t="s">
        <v>10</v>
      </c>
      <c r="E63" s="32" t="s">
        <v>68</v>
      </c>
      <c r="G63" s="12"/>
    </row>
    <row r="64" spans="1:7" ht="13.95" customHeight="1" x14ac:dyDescent="0.3">
      <c r="A64" s="15" t="s">
        <v>65</v>
      </c>
      <c r="B64" s="17">
        <v>398.65</v>
      </c>
      <c r="C64" s="26">
        <v>44904</v>
      </c>
      <c r="D64" s="24" t="s">
        <v>10</v>
      </c>
      <c r="E64" s="32" t="s">
        <v>69</v>
      </c>
      <c r="G64" s="12"/>
    </row>
    <row r="65" spans="1:7" ht="13.95" customHeight="1" x14ac:dyDescent="0.3">
      <c r="A65" s="15"/>
      <c r="B65" s="17"/>
      <c r="C65" s="26"/>
      <c r="D65" s="24"/>
      <c r="E65" s="32"/>
      <c r="G65" s="12"/>
    </row>
    <row r="66" spans="1:7" ht="13.95" customHeight="1" x14ac:dyDescent="0.3">
      <c r="A66" s="81" t="s">
        <v>70</v>
      </c>
      <c r="B66" s="58">
        <f>SUM(B67:B67)</f>
        <v>0</v>
      </c>
      <c r="C66" s="59"/>
      <c r="D66" s="60"/>
      <c r="E66" s="90"/>
      <c r="G66" s="12"/>
    </row>
    <row r="67" spans="1:7" ht="13.95" customHeight="1" x14ac:dyDescent="0.3">
      <c r="A67" s="27"/>
      <c r="B67" s="17"/>
      <c r="C67" s="26"/>
      <c r="D67" s="31"/>
      <c r="E67" s="32"/>
      <c r="G67" s="12"/>
    </row>
    <row r="68" spans="1:7" ht="13.95" customHeight="1" x14ac:dyDescent="0.3">
      <c r="A68" s="79" t="s">
        <v>71</v>
      </c>
      <c r="B68" s="57">
        <f>SUM(B69,B74)</f>
        <v>2940</v>
      </c>
      <c r="C68" s="56"/>
      <c r="D68" s="55"/>
      <c r="E68" s="80"/>
      <c r="G68" s="12"/>
    </row>
    <row r="69" spans="1:7" ht="13.95" customHeight="1" x14ac:dyDescent="0.3">
      <c r="A69" s="81" t="s">
        <v>72</v>
      </c>
      <c r="B69" s="58">
        <f>SUM(B70:B73)</f>
        <v>1620</v>
      </c>
      <c r="C69" s="59"/>
      <c r="D69" s="60"/>
      <c r="E69" s="90"/>
      <c r="G69" s="12"/>
    </row>
    <row r="70" spans="1:7" ht="13.95" customHeight="1" x14ac:dyDescent="0.3">
      <c r="A70" s="15" t="s">
        <v>73</v>
      </c>
      <c r="B70" s="17">
        <v>540</v>
      </c>
      <c r="C70" s="26">
        <v>44896</v>
      </c>
      <c r="D70" s="24" t="s">
        <v>10</v>
      </c>
      <c r="E70" s="32" t="s">
        <v>74</v>
      </c>
      <c r="G70" s="12"/>
    </row>
    <row r="71" spans="1:7" ht="13.95" customHeight="1" x14ac:dyDescent="0.3">
      <c r="A71" s="15" t="s">
        <v>73</v>
      </c>
      <c r="B71" s="17">
        <v>540</v>
      </c>
      <c r="C71" s="26">
        <v>44896</v>
      </c>
      <c r="D71" s="24" t="s">
        <v>10</v>
      </c>
      <c r="E71" s="32" t="s">
        <v>75</v>
      </c>
      <c r="G71" s="12"/>
    </row>
    <row r="72" spans="1:7" ht="13.95" customHeight="1" x14ac:dyDescent="0.3">
      <c r="A72" s="15" t="s">
        <v>73</v>
      </c>
      <c r="B72" s="17">
        <v>540</v>
      </c>
      <c r="C72" s="26">
        <v>44896</v>
      </c>
      <c r="D72" s="24" t="s">
        <v>10</v>
      </c>
      <c r="E72" s="32" t="s">
        <v>76</v>
      </c>
      <c r="G72" s="12"/>
    </row>
    <row r="73" spans="1:7" ht="13.95" customHeight="1" x14ac:dyDescent="0.3">
      <c r="A73" s="15"/>
      <c r="B73" s="17"/>
      <c r="C73" s="18"/>
      <c r="D73" s="24"/>
      <c r="E73" s="19"/>
      <c r="G73" s="12"/>
    </row>
    <row r="74" spans="1:7" ht="13.95" customHeight="1" x14ac:dyDescent="0.3">
      <c r="A74" s="81" t="s">
        <v>77</v>
      </c>
      <c r="B74" s="58">
        <f>SUM(B75:B77)</f>
        <v>1320</v>
      </c>
      <c r="C74" s="59"/>
      <c r="D74" s="60"/>
      <c r="E74" s="90"/>
      <c r="G74" s="12"/>
    </row>
    <row r="75" spans="1:7" ht="13.95" customHeight="1" x14ac:dyDescent="0.3">
      <c r="A75" s="27" t="s">
        <v>78</v>
      </c>
      <c r="B75" s="17">
        <v>1200</v>
      </c>
      <c r="C75" s="18">
        <v>44896</v>
      </c>
      <c r="D75" s="24" t="s">
        <v>10</v>
      </c>
      <c r="E75" s="19" t="s">
        <v>79</v>
      </c>
      <c r="G75" s="12"/>
    </row>
    <row r="76" spans="1:7" ht="13.95" customHeight="1" x14ac:dyDescent="0.3">
      <c r="A76" s="27" t="s">
        <v>73</v>
      </c>
      <c r="B76" s="17">
        <v>120</v>
      </c>
      <c r="C76" s="18">
        <v>44896</v>
      </c>
      <c r="D76" s="24" t="s">
        <v>10</v>
      </c>
      <c r="E76" s="19" t="s">
        <v>80</v>
      </c>
      <c r="G76" s="12"/>
    </row>
    <row r="77" spans="1:7" ht="13.95" customHeight="1" x14ac:dyDescent="0.3">
      <c r="A77" s="27"/>
      <c r="B77" s="17"/>
      <c r="C77" s="18"/>
      <c r="D77" s="24"/>
      <c r="E77" s="19"/>
      <c r="G77" s="12"/>
    </row>
    <row r="78" spans="1:7" ht="13.95" customHeight="1" x14ac:dyDescent="0.3">
      <c r="A78" s="79" t="s">
        <v>81</v>
      </c>
      <c r="B78" s="57">
        <f>SUM(B79,B81,B83,B85)</f>
        <v>493</v>
      </c>
      <c r="C78" s="56"/>
      <c r="D78" s="55"/>
      <c r="E78" s="80"/>
      <c r="G78" s="12"/>
    </row>
    <row r="79" spans="1:7" ht="13.95" customHeight="1" x14ac:dyDescent="0.3">
      <c r="A79" s="81" t="s">
        <v>82</v>
      </c>
      <c r="B79" s="58">
        <f>SUM(B80:B80)</f>
        <v>0</v>
      </c>
      <c r="C79" s="59"/>
      <c r="D79" s="60"/>
      <c r="E79" s="90"/>
      <c r="G79" s="12"/>
    </row>
    <row r="80" spans="1:7" ht="13.95" customHeight="1" x14ac:dyDescent="0.3">
      <c r="A80" s="91"/>
      <c r="B80" s="17"/>
      <c r="C80" s="18"/>
      <c r="D80" s="24"/>
      <c r="E80" s="19"/>
      <c r="G80" s="12"/>
    </row>
    <row r="81" spans="1:9" ht="13.95" customHeight="1" x14ac:dyDescent="0.3">
      <c r="A81" s="81" t="s">
        <v>83</v>
      </c>
      <c r="B81" s="58">
        <f>SUM(B82:B82)</f>
        <v>0</v>
      </c>
      <c r="C81" s="59"/>
      <c r="D81" s="60"/>
      <c r="E81" s="90"/>
      <c r="G81" s="12"/>
    </row>
    <row r="82" spans="1:9" ht="13.95" customHeight="1" x14ac:dyDescent="0.3">
      <c r="A82" s="15"/>
      <c r="B82" s="17"/>
      <c r="C82" s="26"/>
      <c r="D82" s="24"/>
      <c r="E82" s="32"/>
      <c r="G82" s="12"/>
    </row>
    <row r="83" spans="1:9" ht="13.95" customHeight="1" x14ac:dyDescent="0.3">
      <c r="A83" s="81" t="s">
        <v>84</v>
      </c>
      <c r="B83" s="58">
        <f>SUM(B84:B84)</f>
        <v>0</v>
      </c>
      <c r="C83" s="59"/>
      <c r="D83" s="60"/>
      <c r="E83" s="90"/>
      <c r="G83" s="12"/>
    </row>
    <row r="84" spans="1:9" ht="13.95" customHeight="1" x14ac:dyDescent="0.3">
      <c r="A84" s="27"/>
      <c r="B84" s="34"/>
      <c r="C84" s="18"/>
      <c r="D84" s="67"/>
      <c r="E84" s="87"/>
      <c r="G84" s="12"/>
    </row>
    <row r="85" spans="1:9" ht="13.95" customHeight="1" x14ac:dyDescent="0.3">
      <c r="A85" s="81" t="s">
        <v>85</v>
      </c>
      <c r="B85" s="58">
        <f>SUM(B86:B89)</f>
        <v>493</v>
      </c>
      <c r="C85" s="59"/>
      <c r="D85" s="60"/>
      <c r="E85" s="90"/>
      <c r="G85" s="12"/>
    </row>
    <row r="86" spans="1:9" s="28" customFormat="1" ht="13.95" customHeight="1" x14ac:dyDescent="0.3">
      <c r="A86" s="16" t="s">
        <v>86</v>
      </c>
      <c r="B86" s="68">
        <v>187</v>
      </c>
      <c r="C86" s="69"/>
      <c r="D86" s="31" t="s">
        <v>22</v>
      </c>
      <c r="E86" s="92"/>
      <c r="G86" s="29"/>
      <c r="I86" s="30"/>
    </row>
    <row r="87" spans="1:9" s="28" customFormat="1" ht="13.95" customHeight="1" x14ac:dyDescent="0.3">
      <c r="A87" s="16" t="s">
        <v>87</v>
      </c>
      <c r="B87" s="20">
        <v>153</v>
      </c>
      <c r="C87" s="26">
        <v>44901</v>
      </c>
      <c r="D87" s="31" t="s">
        <v>22</v>
      </c>
      <c r="E87" s="32" t="s">
        <v>88</v>
      </c>
      <c r="G87" s="29"/>
      <c r="I87" s="30"/>
    </row>
    <row r="88" spans="1:9" s="28" customFormat="1" ht="13.95" customHeight="1" x14ac:dyDescent="0.3">
      <c r="A88" s="16" t="s">
        <v>87</v>
      </c>
      <c r="B88" s="20">
        <v>153</v>
      </c>
      <c r="C88" s="26">
        <v>44907</v>
      </c>
      <c r="D88" s="31" t="s">
        <v>22</v>
      </c>
      <c r="E88" s="32" t="s">
        <v>89</v>
      </c>
      <c r="G88" s="29"/>
      <c r="I88" s="30"/>
    </row>
    <row r="89" spans="1:9" ht="13.95" customHeight="1" x14ac:dyDescent="0.3">
      <c r="A89" s="91"/>
      <c r="B89" s="20"/>
      <c r="C89" s="26"/>
      <c r="D89" s="31"/>
      <c r="E89" s="92"/>
      <c r="G89" s="12"/>
    </row>
    <row r="90" spans="1:9" ht="13.95" customHeight="1" x14ac:dyDescent="0.3">
      <c r="A90" s="79" t="s">
        <v>90</v>
      </c>
      <c r="B90" s="57">
        <f>SUM(B91:B95)</f>
        <v>256.39999999999998</v>
      </c>
      <c r="C90" s="56"/>
      <c r="D90" s="55"/>
      <c r="E90" s="80"/>
      <c r="G90" s="6"/>
    </row>
    <row r="91" spans="1:9" s="28" customFormat="1" ht="13.95" customHeight="1" x14ac:dyDescent="0.3">
      <c r="A91" s="16" t="s">
        <v>91</v>
      </c>
      <c r="B91" s="17">
        <v>91.51</v>
      </c>
      <c r="C91" s="26">
        <v>44907</v>
      </c>
      <c r="D91" s="33" t="s">
        <v>92</v>
      </c>
      <c r="E91" s="32" t="s">
        <v>93</v>
      </c>
      <c r="G91" s="30"/>
      <c r="I91" s="30"/>
    </row>
    <row r="92" spans="1:9" s="28" customFormat="1" ht="13.95" customHeight="1" x14ac:dyDescent="0.3">
      <c r="A92" s="16" t="s">
        <v>91</v>
      </c>
      <c r="B92" s="17">
        <v>57.27</v>
      </c>
      <c r="C92" s="26">
        <v>44907</v>
      </c>
      <c r="D92" s="33" t="s">
        <v>92</v>
      </c>
      <c r="E92" s="32" t="s">
        <v>94</v>
      </c>
      <c r="G92" s="30"/>
      <c r="I92" s="30"/>
    </row>
    <row r="93" spans="1:9" s="28" customFormat="1" ht="13.95" customHeight="1" x14ac:dyDescent="0.3">
      <c r="A93" s="16" t="s">
        <v>91</v>
      </c>
      <c r="B93" s="17">
        <v>51.78</v>
      </c>
      <c r="C93" s="26">
        <v>44907</v>
      </c>
      <c r="D93" s="33" t="s">
        <v>92</v>
      </c>
      <c r="E93" s="32" t="s">
        <v>95</v>
      </c>
      <c r="G93" s="30"/>
      <c r="I93" s="30"/>
    </row>
    <row r="94" spans="1:9" s="28" customFormat="1" ht="13.95" customHeight="1" x14ac:dyDescent="0.3">
      <c r="A94" s="16" t="s">
        <v>91</v>
      </c>
      <c r="B94" s="17">
        <v>55.84</v>
      </c>
      <c r="C94" s="26">
        <v>44907</v>
      </c>
      <c r="D94" s="33" t="s">
        <v>92</v>
      </c>
      <c r="E94" s="32" t="s">
        <v>96</v>
      </c>
      <c r="G94" s="30"/>
      <c r="I94" s="30"/>
    </row>
    <row r="95" spans="1:9" s="28" customFormat="1" ht="13.95" customHeight="1" x14ac:dyDescent="0.3">
      <c r="A95" s="16"/>
      <c r="B95" s="17"/>
      <c r="C95" s="26"/>
      <c r="D95" s="33"/>
      <c r="E95" s="32"/>
      <c r="G95" s="30"/>
      <c r="I95" s="30"/>
    </row>
    <row r="96" spans="1:9" ht="13.95" customHeight="1" x14ac:dyDescent="0.3">
      <c r="A96" s="79" t="s">
        <v>97</v>
      </c>
      <c r="B96" s="57">
        <f>SUM(B97:B97)</f>
        <v>0</v>
      </c>
      <c r="C96" s="56"/>
      <c r="D96" s="55"/>
      <c r="E96" s="80"/>
      <c r="G96" s="6"/>
    </row>
    <row r="97" spans="1:7" ht="13.95" customHeight="1" x14ac:dyDescent="0.3">
      <c r="A97" s="91"/>
      <c r="B97" s="17"/>
      <c r="C97" s="18"/>
      <c r="D97" s="33"/>
      <c r="E97" s="19"/>
      <c r="G97" s="6"/>
    </row>
    <row r="98" spans="1:7" ht="13.95" customHeight="1" x14ac:dyDescent="0.3">
      <c r="A98" s="79" t="s">
        <v>98</v>
      </c>
      <c r="B98" s="57">
        <f>SUM(B99:B99)</f>
        <v>0</v>
      </c>
      <c r="C98" s="56"/>
      <c r="D98" s="55"/>
      <c r="E98" s="80"/>
      <c r="G98" s="6"/>
    </row>
    <row r="99" spans="1:7" ht="13.95" customHeight="1" x14ac:dyDescent="0.3">
      <c r="A99" s="27"/>
      <c r="B99" s="70"/>
      <c r="C99" s="18"/>
      <c r="D99" s="24"/>
      <c r="E99" s="19"/>
      <c r="G99" s="6"/>
    </row>
    <row r="100" spans="1:7" ht="13.95" customHeight="1" x14ac:dyDescent="0.3">
      <c r="A100" s="79" t="s">
        <v>99</v>
      </c>
      <c r="B100" s="57">
        <f>SUM(B101:B109)</f>
        <v>77304.75</v>
      </c>
      <c r="C100" s="56"/>
      <c r="D100" s="55"/>
      <c r="E100" s="80"/>
      <c r="G100" s="6"/>
    </row>
    <row r="101" spans="1:7" ht="13.95" customHeight="1" x14ac:dyDescent="0.3">
      <c r="A101" s="15" t="s">
        <v>100</v>
      </c>
      <c r="B101" s="34">
        <v>99.75</v>
      </c>
      <c r="C101" s="18">
        <v>44896</v>
      </c>
      <c r="D101" s="35" t="s">
        <v>10</v>
      </c>
      <c r="E101" s="19" t="s">
        <v>101</v>
      </c>
      <c r="G101" s="6"/>
    </row>
    <row r="102" spans="1:7" ht="13.95" customHeight="1" x14ac:dyDescent="0.3">
      <c r="A102" s="15" t="s">
        <v>102</v>
      </c>
      <c r="B102" s="34">
        <v>5331</v>
      </c>
      <c r="C102" s="18">
        <v>44897</v>
      </c>
      <c r="D102" s="35" t="s">
        <v>10</v>
      </c>
      <c r="E102" s="19" t="s">
        <v>103</v>
      </c>
      <c r="G102" s="6"/>
    </row>
    <row r="103" spans="1:7" ht="13.95" customHeight="1" x14ac:dyDescent="0.3">
      <c r="A103" s="15" t="s">
        <v>104</v>
      </c>
      <c r="B103" s="34">
        <v>16000</v>
      </c>
      <c r="C103" s="18">
        <v>44900</v>
      </c>
      <c r="D103" s="35" t="s">
        <v>10</v>
      </c>
      <c r="E103" s="19" t="s">
        <v>105</v>
      </c>
      <c r="G103" s="6"/>
    </row>
    <row r="104" spans="1:7" ht="13.95" customHeight="1" x14ac:dyDescent="0.3">
      <c r="A104" s="15" t="s">
        <v>106</v>
      </c>
      <c r="B104" s="34">
        <v>27900</v>
      </c>
      <c r="C104" s="18">
        <v>44903</v>
      </c>
      <c r="D104" s="35" t="s">
        <v>10</v>
      </c>
      <c r="E104" s="19" t="s">
        <v>107</v>
      </c>
      <c r="G104" s="6"/>
    </row>
    <row r="105" spans="1:7" ht="13.95" customHeight="1" x14ac:dyDescent="0.3">
      <c r="A105" s="15" t="s">
        <v>108</v>
      </c>
      <c r="B105" s="34">
        <v>25750</v>
      </c>
      <c r="C105" s="18">
        <v>44903</v>
      </c>
      <c r="D105" s="35" t="s">
        <v>10</v>
      </c>
      <c r="E105" s="19" t="s">
        <v>109</v>
      </c>
      <c r="G105" s="6"/>
    </row>
    <row r="106" spans="1:7" ht="13.95" customHeight="1" x14ac:dyDescent="0.3">
      <c r="A106" s="15" t="s">
        <v>100</v>
      </c>
      <c r="B106" s="34">
        <v>1105.8</v>
      </c>
      <c r="C106" s="18">
        <v>44908</v>
      </c>
      <c r="D106" s="35" t="s">
        <v>22</v>
      </c>
      <c r="E106" s="19" t="s">
        <v>110</v>
      </c>
      <c r="G106" s="6"/>
    </row>
    <row r="107" spans="1:7" ht="13.95" customHeight="1" x14ac:dyDescent="0.3">
      <c r="A107" s="15" t="s">
        <v>111</v>
      </c>
      <c r="B107" s="34">
        <v>400</v>
      </c>
      <c r="C107" s="18">
        <v>44911</v>
      </c>
      <c r="D107" s="35" t="s">
        <v>10</v>
      </c>
      <c r="E107" s="19" t="s">
        <v>112</v>
      </c>
      <c r="G107" s="6"/>
    </row>
    <row r="108" spans="1:7" ht="13.95" customHeight="1" x14ac:dyDescent="0.3">
      <c r="A108" s="15" t="s">
        <v>100</v>
      </c>
      <c r="B108" s="34">
        <v>718.2</v>
      </c>
      <c r="C108" s="18">
        <v>44921</v>
      </c>
      <c r="D108" s="35" t="s">
        <v>22</v>
      </c>
      <c r="E108" s="19" t="s">
        <v>113</v>
      </c>
      <c r="G108" s="6"/>
    </row>
    <row r="109" spans="1:7" ht="13.95" customHeight="1" x14ac:dyDescent="0.3">
      <c r="A109" s="15"/>
      <c r="B109" s="34"/>
      <c r="C109" s="18"/>
      <c r="D109" s="35"/>
      <c r="E109" s="19"/>
      <c r="G109" s="6"/>
    </row>
    <row r="110" spans="1:7" ht="13.95" customHeight="1" x14ac:dyDescent="0.3">
      <c r="A110" s="79" t="s">
        <v>114</v>
      </c>
      <c r="B110" s="57">
        <f>SUM(B111:B112)</f>
        <v>250</v>
      </c>
      <c r="C110" s="56"/>
      <c r="D110" s="55"/>
      <c r="E110" s="80"/>
      <c r="G110" s="6"/>
    </row>
    <row r="111" spans="1:7" ht="13.95" customHeight="1" x14ac:dyDescent="0.3">
      <c r="A111" s="16" t="s">
        <v>115</v>
      </c>
      <c r="B111" s="34">
        <v>250</v>
      </c>
      <c r="C111" s="18">
        <v>44900</v>
      </c>
      <c r="D111" s="35" t="s">
        <v>10</v>
      </c>
      <c r="E111" s="19" t="s">
        <v>116</v>
      </c>
      <c r="G111" s="6"/>
    </row>
    <row r="112" spans="1:7" ht="13.95" customHeight="1" x14ac:dyDescent="0.3">
      <c r="A112" s="16"/>
      <c r="B112" s="34"/>
      <c r="C112" s="18"/>
      <c r="D112" s="35"/>
      <c r="E112" s="19"/>
      <c r="G112" s="6"/>
    </row>
    <row r="113" spans="1:9" ht="13.95" customHeight="1" x14ac:dyDescent="0.3">
      <c r="A113" s="88" t="s">
        <v>117</v>
      </c>
      <c r="B113" s="57">
        <f>SUM(B7,B18,B31,B68,B78,B90,B96,B98,B100,B110)</f>
        <v>150818.78999999998</v>
      </c>
      <c r="C113" s="65"/>
      <c r="D113" s="66"/>
      <c r="E113" s="89"/>
      <c r="G113" s="6"/>
    </row>
    <row r="114" spans="1:9" ht="13.95" customHeight="1" x14ac:dyDescent="0.3">
      <c r="A114" s="93"/>
      <c r="B114" s="71"/>
      <c r="C114" s="72"/>
      <c r="D114" s="73"/>
      <c r="E114" s="94"/>
      <c r="G114" s="6"/>
    </row>
    <row r="115" spans="1:9" ht="13.95" customHeight="1" x14ac:dyDescent="0.3">
      <c r="A115" s="88" t="s">
        <v>118</v>
      </c>
      <c r="B115" s="57">
        <f>SUM(B116:B119)</f>
        <v>100000</v>
      </c>
      <c r="C115" s="65"/>
      <c r="D115" s="66"/>
      <c r="E115" s="89"/>
      <c r="G115" s="6"/>
    </row>
    <row r="116" spans="1:9" ht="13.95" customHeight="1" x14ac:dyDescent="0.3">
      <c r="A116" s="95" t="s">
        <v>119</v>
      </c>
      <c r="B116" s="17">
        <v>15000</v>
      </c>
      <c r="C116" s="36">
        <v>44897</v>
      </c>
      <c r="D116" s="35" t="s">
        <v>10</v>
      </c>
      <c r="E116" s="37" t="s">
        <v>120</v>
      </c>
      <c r="G116" s="6"/>
    </row>
    <row r="117" spans="1:9" ht="13.95" customHeight="1" x14ac:dyDescent="0.3">
      <c r="A117" s="95" t="s">
        <v>121</v>
      </c>
      <c r="B117" s="17">
        <v>30000</v>
      </c>
      <c r="C117" s="36">
        <v>44897</v>
      </c>
      <c r="D117" s="35" t="s">
        <v>10</v>
      </c>
      <c r="E117" s="37" t="s">
        <v>120</v>
      </c>
      <c r="G117" s="6"/>
    </row>
    <row r="118" spans="1:9" ht="13.95" customHeight="1" x14ac:dyDescent="0.3">
      <c r="A118" s="95" t="s">
        <v>122</v>
      </c>
      <c r="B118" s="17">
        <v>55000</v>
      </c>
      <c r="C118" s="36">
        <v>44897</v>
      </c>
      <c r="D118" s="35" t="s">
        <v>10</v>
      </c>
      <c r="E118" s="37" t="s">
        <v>120</v>
      </c>
      <c r="G118" s="6"/>
    </row>
    <row r="119" spans="1:9" ht="13.95" customHeight="1" x14ac:dyDescent="0.3">
      <c r="A119" s="95"/>
      <c r="B119" s="17"/>
      <c r="C119" s="36"/>
      <c r="D119" s="35"/>
      <c r="E119" s="37"/>
      <c r="G119" s="6"/>
    </row>
    <row r="120" spans="1:9" s="43" customFormat="1" ht="13.95" customHeight="1" x14ac:dyDescent="0.3">
      <c r="A120" s="38" t="s">
        <v>123</v>
      </c>
      <c r="B120" s="39">
        <f>SUM(B121:B122)</f>
        <v>15.360000000008645</v>
      </c>
      <c r="C120" s="40"/>
      <c r="D120" s="41"/>
      <c r="E120" s="42"/>
      <c r="I120" s="44"/>
    </row>
    <row r="121" spans="1:9" ht="13.95" customHeight="1" x14ac:dyDescent="0.3">
      <c r="A121" s="45" t="s">
        <v>124</v>
      </c>
      <c r="B121" s="17">
        <v>15.360000000008645</v>
      </c>
      <c r="C121" s="36"/>
      <c r="D121" s="46"/>
      <c r="E121" s="37"/>
    </row>
    <row r="122" spans="1:9" ht="13.95" customHeight="1" x14ac:dyDescent="0.3">
      <c r="A122" s="45"/>
      <c r="B122" s="17"/>
      <c r="C122" s="36"/>
      <c r="D122" s="46"/>
      <c r="E122" s="37"/>
    </row>
    <row r="123" spans="1:9" ht="13.95" customHeight="1" x14ac:dyDescent="0.3">
      <c r="A123" s="38" t="s">
        <v>125</v>
      </c>
      <c r="B123" s="39">
        <f>SUM(B124:B124)</f>
        <v>0</v>
      </c>
      <c r="C123" s="40"/>
      <c r="D123" s="41"/>
      <c r="E123" s="42"/>
    </row>
    <row r="124" spans="1:9" ht="13.95" customHeight="1" x14ac:dyDescent="0.3">
      <c r="A124" s="45"/>
      <c r="B124" s="17"/>
      <c r="C124" s="36"/>
      <c r="D124" s="46"/>
      <c r="E124" s="37"/>
    </row>
    <row r="125" spans="1:9" ht="13.95" customHeight="1" x14ac:dyDescent="0.3">
      <c r="A125" s="88" t="s">
        <v>126</v>
      </c>
      <c r="B125" s="57">
        <f>SUM(B126:B127)</f>
        <v>56791.919069546857</v>
      </c>
      <c r="C125" s="65"/>
      <c r="D125" s="66"/>
      <c r="E125" s="89"/>
    </row>
    <row r="126" spans="1:9" ht="13.95" customHeight="1" x14ac:dyDescent="0.3">
      <c r="A126" s="45" t="s">
        <v>127</v>
      </c>
      <c r="B126" s="17">
        <f>[1]NOV_22!B170</f>
        <v>56791.919069546857</v>
      </c>
      <c r="C126" s="36">
        <v>44895</v>
      </c>
      <c r="D126" s="46"/>
      <c r="E126" s="37"/>
    </row>
    <row r="127" spans="1:9" ht="13.95" customHeight="1" x14ac:dyDescent="0.3">
      <c r="A127" s="45"/>
      <c r="B127" s="17"/>
      <c r="C127" s="36"/>
      <c r="D127" s="46"/>
      <c r="E127" s="37"/>
    </row>
    <row r="128" spans="1:9" ht="13.95" customHeight="1" thickBot="1" x14ac:dyDescent="0.35">
      <c r="A128" s="96" t="s">
        <v>128</v>
      </c>
      <c r="B128" s="97">
        <f>B115+B120+B125-B123-B113</f>
        <v>5988.489069546893</v>
      </c>
      <c r="C128" s="98">
        <v>44926</v>
      </c>
      <c r="D128" s="99"/>
      <c r="E128" s="100"/>
    </row>
    <row r="129" spans="1:5" ht="13.95" customHeight="1" x14ac:dyDescent="0.3">
      <c r="A129" s="54"/>
      <c r="B129" s="47"/>
      <c r="C129" s="48"/>
      <c r="D129" s="49"/>
      <c r="E129" s="50"/>
    </row>
    <row r="130" spans="1:5" ht="13.95" customHeight="1" x14ac:dyDescent="0.3">
      <c r="A130" s="13" t="s">
        <v>129</v>
      </c>
      <c r="B130" s="47"/>
      <c r="C130" s="48"/>
      <c r="D130" s="49"/>
      <c r="E130" s="50"/>
    </row>
    <row r="131" spans="1:5" ht="13.95" customHeight="1" x14ac:dyDescent="0.3">
      <c r="A131" s="104" t="s">
        <v>130</v>
      </c>
      <c r="B131" s="105"/>
      <c r="C131" s="105"/>
      <c r="D131" s="105"/>
      <c r="E131" s="106"/>
    </row>
    <row r="132" spans="1:5" ht="13.95" customHeight="1" x14ac:dyDescent="0.3">
      <c r="A132" s="107" t="s">
        <v>131</v>
      </c>
      <c r="B132" s="108"/>
      <c r="C132" s="108"/>
      <c r="D132" s="108"/>
      <c r="E132" s="109"/>
    </row>
    <row r="133" spans="1:5" ht="13.95" customHeight="1" thickBot="1" x14ac:dyDescent="0.35">
      <c r="A133" s="110" t="s">
        <v>132</v>
      </c>
      <c r="B133" s="111"/>
      <c r="C133" s="111"/>
      <c r="D133" s="111"/>
      <c r="E133" s="112"/>
    </row>
    <row r="134" spans="1:5" ht="13.95" customHeight="1" x14ac:dyDescent="0.3"/>
    <row r="135" spans="1:5" ht="13.95" customHeight="1" x14ac:dyDescent="0.3">
      <c r="B135" s="51"/>
    </row>
    <row r="136" spans="1:5" x14ac:dyDescent="0.3">
      <c r="B136" s="51"/>
      <c r="C136" s="3" t="s">
        <v>133</v>
      </c>
    </row>
    <row r="137" spans="1:5" x14ac:dyDescent="0.3">
      <c r="B137" s="52"/>
    </row>
    <row r="138" spans="1:5" x14ac:dyDescent="0.3">
      <c r="B138" s="53"/>
    </row>
  </sheetData>
  <mergeCells count="4">
    <mergeCell ref="A4:E4"/>
    <mergeCell ref="A131:E131"/>
    <mergeCell ref="A132:E132"/>
    <mergeCell ref="A133:E133"/>
  </mergeCells>
  <pageMargins left="0.511811024" right="0.511811024" top="0.78740157499999996" bottom="0.78740157499999996" header="0.31496062000000002" footer="0.3149606200000000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2023-02-03T15:37:18Z</cp:lastPrinted>
  <dcterms:created xsi:type="dcterms:W3CDTF">2023-02-03T15:36:27Z</dcterms:created>
  <dcterms:modified xsi:type="dcterms:W3CDTF">2023-03-16T13:06:47Z</dcterms:modified>
</cp:coreProperties>
</file>