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ITE\SITE HMAA\PRIMEIRAS PUBLICACOES\PRESTACAO DE CONTAS\2023\"/>
    </mc:Choice>
  </mc:AlternateContent>
  <xr:revisionPtr revIDLastSave="0" documentId="13_ncr:1_{2CF41DFC-B3FC-46F2-9E39-6400726D4B83}" xr6:coauthVersionLast="47" xr6:coauthVersionMax="47" xr10:uidLastSave="{00000000-0000-0000-0000-000000000000}"/>
  <bookViews>
    <workbookView xWindow="-108" yWindow="-108" windowWidth="23256" windowHeight="12576" tabRatio="840" xr2:uid="{D41F58C8-C968-44E0-B43D-F7EDADD40195}"/>
  </bookViews>
  <sheets>
    <sheet name="JAN_23" sheetId="15" r:id="rId1"/>
  </sheets>
  <definedNames>
    <definedName name="_xlnm.Print_Area" localSheetId="0">JAN_23!$A$1:$F$172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7" i="15" l="1"/>
  <c r="B144" i="15"/>
  <c r="B105" i="15" l="1"/>
  <c r="B102" i="15"/>
  <c r="B67" i="15" l="1"/>
  <c r="B62" i="15"/>
  <c r="B47" i="15"/>
  <c r="B35" i="15"/>
  <c r="B29" i="15"/>
  <c r="B26" i="15"/>
  <c r="B9" i="15"/>
  <c r="B154" i="15"/>
  <c r="B139" i="15"/>
  <c r="B127" i="15"/>
  <c r="B125" i="15"/>
  <c r="B123" i="15"/>
  <c r="B117" i="15"/>
  <c r="B112" i="15"/>
  <c r="B100" i="15"/>
  <c r="B97" i="15"/>
  <c r="B94" i="15"/>
  <c r="B91" i="15"/>
  <c r="B89" i="15"/>
  <c r="B86" i="15"/>
  <c r="B84" i="15"/>
  <c r="B82" i="15"/>
  <c r="B77" i="15"/>
  <c r="B69" i="15"/>
  <c r="B8" i="15" l="1"/>
  <c r="B93" i="15"/>
  <c r="B99" i="15"/>
  <c r="B66" i="15"/>
  <c r="B34" i="15"/>
  <c r="B142" i="15" l="1"/>
  <c r="B161" i="15" l="1"/>
  <c r="B164" i="15" s="1"/>
</calcChain>
</file>

<file path=xl/sharedStrings.xml><?xml version="1.0" encoding="utf-8"?>
<sst xmlns="http://schemas.openxmlformats.org/spreadsheetml/2006/main" count="304" uniqueCount="184">
  <si>
    <t>R$ VALORES</t>
  </si>
  <si>
    <t>DATA  PGT</t>
  </si>
  <si>
    <t>OPERAÇÃO</t>
  </si>
  <si>
    <t>DETALHES</t>
  </si>
  <si>
    <t>1. Pessoal</t>
  </si>
  <si>
    <t>1.1. Salários (CLT)</t>
  </si>
  <si>
    <t>TRANSF</t>
  </si>
  <si>
    <t>TED</t>
  </si>
  <si>
    <t>1.2. Outras Formas de Contratação</t>
  </si>
  <si>
    <t>1.3. Encargos/Benefícios</t>
  </si>
  <si>
    <t>GUIA</t>
  </si>
  <si>
    <t>2. Mat/Med</t>
  </si>
  <si>
    <t>2.1. Medicamentos</t>
  </si>
  <si>
    <t>SUPERMEDICA DISTRIB HOSPITALAR EIRELI</t>
  </si>
  <si>
    <t>2.2. Materais Hospitalares</t>
  </si>
  <si>
    <t>2.3 Gases Medicinais</t>
  </si>
  <si>
    <t>MERCADAO DOS PARAFUSOS SMA LTDA</t>
  </si>
  <si>
    <t>3. Materais Diversos</t>
  </si>
  <si>
    <t>3.1. Materiais de Higienização</t>
  </si>
  <si>
    <t>3.2. Materiais / Gêneros Alimentícios</t>
  </si>
  <si>
    <t>3.3. Material Expediente</t>
  </si>
  <si>
    <t>3.4. Material Divulgação</t>
  </si>
  <si>
    <t>3.5. Material Permanente</t>
  </si>
  <si>
    <t>3.6. Combustível</t>
  </si>
  <si>
    <t>3.7. GLP</t>
  </si>
  <si>
    <t>3.8. Material de Lavanderia</t>
  </si>
  <si>
    <t>4. Manutenção</t>
  </si>
  <si>
    <t>4.1. Materiais de Manutenção</t>
  </si>
  <si>
    <t>4.2. Serviços de Manutenção</t>
  </si>
  <si>
    <t>5. Seguros / Impostos / Taxas</t>
  </si>
  <si>
    <t>5.1. Seguros (Imóvel e Automóvel)</t>
  </si>
  <si>
    <t>5.2. Taxas e Serviços de Cartório</t>
  </si>
  <si>
    <t>5.3. Taxas Impostos</t>
  </si>
  <si>
    <t>5.4. Taxas Bancárias</t>
  </si>
  <si>
    <t>6. Telefonia</t>
  </si>
  <si>
    <t>7. Água</t>
  </si>
  <si>
    <t>8. Energia Elétrica</t>
  </si>
  <si>
    <t>FATURA</t>
  </si>
  <si>
    <t>9. Prestação de Serviços Terceiros</t>
  </si>
  <si>
    <t>HOTEL SÃO MIGUEL LTDA</t>
  </si>
  <si>
    <t>MJS GONÇALVES CONTABILIDADE EMPRESARIAL</t>
  </si>
  <si>
    <t>BOLETO</t>
  </si>
  <si>
    <t>10. Informática</t>
  </si>
  <si>
    <t>11. TOTAL GLOBAL</t>
  </si>
  <si>
    <t>TOTAL DO REPASSE</t>
  </si>
  <si>
    <t>TED - 104 0794 11433328000118 FMS SMA</t>
  </si>
  <si>
    <t>12. SALDO DO MÊS ANTERIOR</t>
  </si>
  <si>
    <t>SALDO CONTA</t>
  </si>
  <si>
    <t>SALDO EM CONTA</t>
  </si>
  <si>
    <t>Ronnie Márcio Cabral</t>
  </si>
  <si>
    <t>Superintendente Executivo</t>
  </si>
  <si>
    <t>Instituto Alcance Gestão em Saude - IAGS</t>
  </si>
  <si>
    <t>GRAFICA ROCHA LTDA</t>
  </si>
  <si>
    <t>GPS</t>
  </si>
  <si>
    <t xml:space="preserve">                           </t>
  </si>
  <si>
    <t>FOLHA</t>
  </si>
  <si>
    <t>IRRF S/ FOLHA</t>
  </si>
  <si>
    <t>ROGERIO DOS SANTOS ROQUE</t>
  </si>
  <si>
    <t>VANDEIR ALVES NOGUEIRA ME</t>
  </si>
  <si>
    <t>NF 113</t>
  </si>
  <si>
    <t>ORZELITA RODRIGUES SILVA EIRELI</t>
  </si>
  <si>
    <t>VB SERVIÇOS COMERCIO E ADMINISTRAÇAO LTDA</t>
  </si>
  <si>
    <t>ADM SERV E CONSULTORIA LTDA</t>
  </si>
  <si>
    <t>CSRF S/ NF</t>
  </si>
  <si>
    <t>IR S/ NF</t>
  </si>
  <si>
    <t>SD MEDEIROS E CIA LTDA</t>
  </si>
  <si>
    <t>13. RATEIO MATRIZ</t>
  </si>
  <si>
    <t>FÉRIAS</t>
  </si>
  <si>
    <t>RESCISÃO</t>
  </si>
  <si>
    <t>LICENÇA MATERNIDADE</t>
  </si>
  <si>
    <t>PLUS HEALTHCARE SERVIÇOS MÉDICOS LTDA</t>
  </si>
  <si>
    <t>PIS</t>
  </si>
  <si>
    <t>JOSELITO CARVALHO DOS REIS - FUNDO FIXO</t>
  </si>
  <si>
    <t>12. RENDIMENTOS BB RF SIMPLES AGIL</t>
  </si>
  <si>
    <t>RENDIMENTOS BB RF SIMPLES AGIL</t>
  </si>
  <si>
    <t>INSS S/ NF</t>
  </si>
  <si>
    <t>FUNDO FIXO</t>
  </si>
  <si>
    <t>OI</t>
  </si>
  <si>
    <t>CONTA 43826-X</t>
  </si>
  <si>
    <t>LUCIVANIA CARDOSO DA SILVA</t>
  </si>
  <si>
    <t>(62) 3977-7179</t>
  </si>
  <si>
    <t>(62) 3364-2027</t>
  </si>
  <si>
    <t>(62) 3977-7122</t>
  </si>
  <si>
    <t>(62) 3977-7127</t>
  </si>
  <si>
    <t>DHANDARA OHANNA RODRIGUES COSTA OLIVEIRA</t>
  </si>
  <si>
    <t>DOC/TED ELETRÔNICO</t>
  </si>
  <si>
    <t>TIRADENTES MEDICO HOSPITALAR TTDA</t>
  </si>
  <si>
    <t>CONTA 120292-8</t>
  </si>
  <si>
    <t>TARIFA PACOTE SERVIÇOS</t>
  </si>
  <si>
    <t>ISSQN S/NF</t>
  </si>
  <si>
    <t>MARIA ODETE F FARIA AZEVEDO ME</t>
  </si>
  <si>
    <t>JORDANA CARDOZO MOREIRA BERNARDO ME - LABORATÓRIO</t>
  </si>
  <si>
    <t>CEREALISTA IMPERIAL</t>
  </si>
  <si>
    <t>GOIÂNIA (GO), 31 DE JANEIRO DE 2023</t>
  </si>
  <si>
    <t>ITENS DE DESPESAS - JANEIRO/2023</t>
  </si>
  <si>
    <t>13º SALÁRIO</t>
  </si>
  <si>
    <t>REF. 1ª PARCELA</t>
  </si>
  <si>
    <t>REF. 1ª PARCELA - VILMEIDE ALVES DA SILVA</t>
  </si>
  <si>
    <t>REF. 2ª PARCELA</t>
  </si>
  <si>
    <t>NFSE 100 (03/03)</t>
  </si>
  <si>
    <t>NF 202137</t>
  </si>
  <si>
    <t>NF 202625</t>
  </si>
  <si>
    <t>NF 51286</t>
  </si>
  <si>
    <t>NF 51963</t>
  </si>
  <si>
    <t>CENTRO OESTE COMÉRCIO E SERVIÇOS</t>
  </si>
  <si>
    <t>NF 44507</t>
  </si>
  <si>
    <t>CENTRO OESTE PRODUTOS LABORATORIAIS (DIAGNOSTICA)</t>
  </si>
  <si>
    <t>NF 10509</t>
  </si>
  <si>
    <t>NF 359612</t>
  </si>
  <si>
    <t>DIAGGOIAS DIAGNOSTICOS CIENTIFICOS LTDA</t>
  </si>
  <si>
    <t>NF 24149</t>
  </si>
  <si>
    <t>FEMBOM</t>
  </si>
  <si>
    <t>REF. TAXA CORPO BOMBEIROS DE VISTORIA P/ FUNCIONAMENTO</t>
  </si>
  <si>
    <t>MARIA JOSE PEREIRA VIDAL SALES</t>
  </si>
  <si>
    <t>GISELLY MAIA SANTANA</t>
  </si>
  <si>
    <t>CARLOS BONFIM SOUZA OLIVEIRA - PERÍODO: 18/01/23 a 01/02/23</t>
  </si>
  <si>
    <t>HABX COMERCIO E PRESTAÇÃO DE SERVIÇOS E EQUIPAMENTOS DE HOSPITAIS</t>
  </si>
  <si>
    <t>NF 2153</t>
  </si>
  <si>
    <t>NF 31576</t>
  </si>
  <si>
    <t>NF 31549</t>
  </si>
  <si>
    <t>NF 31922</t>
  </si>
  <si>
    <t>NF 3034</t>
  </si>
  <si>
    <t>NFSE 7638</t>
  </si>
  <si>
    <t>NFSE 7497</t>
  </si>
  <si>
    <t>NFSE 7687</t>
  </si>
  <si>
    <t>NFSE 7771</t>
  </si>
  <si>
    <t>NF 111064</t>
  </si>
  <si>
    <t>REF. NFSE 306 - PRESTADOR: 123 IMUNIZADORA</t>
  </si>
  <si>
    <t>NFSE 964 (02/02)</t>
  </si>
  <si>
    <t>NFSE 1013</t>
  </si>
  <si>
    <t>NF 537</t>
  </si>
  <si>
    <t>NF 546</t>
  </si>
  <si>
    <t>NFSE 301</t>
  </si>
  <si>
    <t>NF 212909</t>
  </si>
  <si>
    <t>NFSE 60</t>
  </si>
  <si>
    <t>NF 10796</t>
  </si>
  <si>
    <t>NF 298129</t>
  </si>
  <si>
    <t>NF 297949</t>
  </si>
  <si>
    <t>NF 508</t>
  </si>
  <si>
    <t>REF. RESCISÃO ALINE DE ARAUJO BARRETO</t>
  </si>
  <si>
    <t>NF 1061</t>
  </si>
  <si>
    <t>NF 1073</t>
  </si>
  <si>
    <t>NFSE 85229</t>
  </si>
  <si>
    <t>SOCRAM MAQ E APARELHOS EQUIP LTDA</t>
  </si>
  <si>
    <t>NF 38848</t>
  </si>
  <si>
    <t>NF 940</t>
  </si>
  <si>
    <t>NF 215162</t>
  </si>
  <si>
    <t>NF 215161</t>
  </si>
  <si>
    <t>NF 216636</t>
  </si>
  <si>
    <t>NF 215163</t>
  </si>
  <si>
    <t>NF 215961</t>
  </si>
  <si>
    <t>TELMA DA ROCHA CARDOSO (FOTO ALICE DIGITAL)</t>
  </si>
  <si>
    <t>NF 966</t>
  </si>
  <si>
    <t>NF 132256</t>
  </si>
  <si>
    <t>NF 759</t>
  </si>
  <si>
    <t>NFSE 2928699 - NOTA DEBITO 000933291</t>
  </si>
  <si>
    <t>NF 21365</t>
  </si>
  <si>
    <t>REF. RESCISÃO EDYEMES ALVES DA SILVA - FALTOU R$ 3,00 - PAGO EM 23/01/23</t>
  </si>
  <si>
    <t>REF. RESCISÃO EDYEMES ALVES DA SILVA - REF. DIFERENÇA DO VALOR PAGO EM 20/01/23</t>
  </si>
  <si>
    <t>C.A. HOSPITALAR</t>
  </si>
  <si>
    <t>RECMED COMERCIO DE MAT HOSPITALARES</t>
  </si>
  <si>
    <t>HOSPDROGAS COMERCIAL LTDA</t>
  </si>
  <si>
    <t>ATIVA MEDICO CIRURGICA LTDA</t>
  </si>
  <si>
    <t>HOSPMED COMERCIO DE PRODUTOS HOSPITALARES</t>
  </si>
  <si>
    <t>IMPORT SERVICE MAT MED HOSPITALAR (SUTUPAR)</t>
  </si>
  <si>
    <t>VFB BRASIL</t>
  </si>
  <si>
    <t>R.R. FERREIRA MATERIAIS HOSPITALARES E ELETRICOS (POUPLUZ)</t>
  </si>
  <si>
    <t>REINALDO PASCUALOTE JUNIOR (CASA DAS EMBALAGENS)</t>
  </si>
  <si>
    <t>NF 7240</t>
  </si>
  <si>
    <t>5ª PARC REF SETEMBRO/2022 (48º REPASSE)</t>
  </si>
  <si>
    <t>RATEIO (01/02)</t>
  </si>
  <si>
    <t>RATEIO (02/02)</t>
  </si>
  <si>
    <t>REF. 1ª PARCELA NOVEMBRO/2022</t>
  </si>
  <si>
    <t>REF. 2ª PARCELA NOVEMBRO/2022</t>
  </si>
  <si>
    <t>3ª PARC REF NOVEMBRO/2022 (50º REPASSE)</t>
  </si>
  <si>
    <t>4ª PARC REF NOVEMBRO/2022 (50º REPASSE)</t>
  </si>
  <si>
    <t>5ª PARC REF NOVEMBRO/2022 (50º REPASSE)</t>
  </si>
  <si>
    <t>6ª PARC REF NOVEMBRO/2022 (50º REPASSE)</t>
  </si>
  <si>
    <t>7ª PARC REF NOVEMBRO/2022 (50º REPASSE)</t>
  </si>
  <si>
    <t>1ª PARC REF DEZEMBRO/2022 (51º REPASSE)</t>
  </si>
  <si>
    <t>2ª PARC REF DEZEMBRO/2022 (51º REPASSE)</t>
  </si>
  <si>
    <t>PRESTAÇÃO DE CONTAS JANEIRO DE 2023</t>
  </si>
  <si>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</si>
  <si>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 xml:space="preserve">N° CONTRATO GESTÃO: </t>
    </r>
    <r>
      <rPr>
        <sz val="10"/>
        <rFont val="Calibri"/>
        <family val="2"/>
        <scheme val="minor"/>
      </rPr>
      <t>159/2018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</si>
</sst>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44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165" fontId="2" fillId="0" borderId="0" xfId="0" applyNumberFormat="1" applyFont="1" applyAlignment="1">
      <alignment vertical="top"/>
    </xf>
    <xf numFmtId="0" fontId="3" fillId="2" borderId="6" xfId="0" applyFont="1" applyFill="1" applyBorder="1" applyAlignment="1">
      <alignment horizontal="center" vertical="top"/>
    </xf>
    <xf numFmtId="4" fontId="3" fillId="2" borderId="7" xfId="0" applyNumberFormat="1" applyFont="1" applyFill="1" applyBorder="1" applyAlignment="1" applyProtection="1">
      <alignment horizontal="center" vertical="top"/>
      <protection locked="0"/>
    </xf>
    <xf numFmtId="164" fontId="3" fillId="2" borderId="7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vertical="top"/>
    </xf>
    <xf numFmtId="4" fontId="3" fillId="2" borderId="7" xfId="0" applyNumberFormat="1" applyFont="1" applyFill="1" applyBorder="1" applyAlignment="1">
      <alignment horizontal="right" vertical="top"/>
    </xf>
    <xf numFmtId="0" fontId="3" fillId="2" borderId="8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vertical="top"/>
    </xf>
    <xf numFmtId="4" fontId="2" fillId="3" borderId="7" xfId="0" applyNumberFormat="1" applyFont="1" applyFill="1" applyBorder="1" applyAlignment="1">
      <alignment horizontal="right" vertical="top"/>
    </xf>
    <xf numFmtId="164" fontId="2" fillId="3" borderId="7" xfId="0" applyNumberFormat="1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left" vertical="top"/>
    </xf>
    <xf numFmtId="0" fontId="2" fillId="4" borderId="9" xfId="0" applyFont="1" applyFill="1" applyBorder="1" applyAlignment="1">
      <alignment horizontal="left" vertical="top" wrapText="1"/>
    </xf>
    <xf numFmtId="165" fontId="2" fillId="0" borderId="10" xfId="0" applyNumberFormat="1" applyFont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164" fontId="2" fillId="3" borderId="7" xfId="0" applyNumberFormat="1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4" fontId="2" fillId="0" borderId="10" xfId="0" applyNumberFormat="1" applyFont="1" applyBorder="1" applyAlignment="1">
      <alignment horizontal="right" vertical="top"/>
    </xf>
    <xf numFmtId="164" fontId="2" fillId="0" borderId="10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/>
    <xf numFmtId="0" fontId="2" fillId="0" borderId="9" xfId="0" applyFont="1" applyBorder="1"/>
    <xf numFmtId="43" fontId="2" fillId="0" borderId="20" xfId="1" applyFont="1" applyFill="1" applyBorder="1" applyAlignment="1">
      <alignment vertical="top"/>
    </xf>
    <xf numFmtId="164" fontId="2" fillId="0" borderId="20" xfId="0" applyNumberFormat="1" applyFont="1" applyBorder="1" applyAlignment="1">
      <alignment horizontal="center" vertical="top" wrapText="1"/>
    </xf>
    <xf numFmtId="43" fontId="2" fillId="0" borderId="15" xfId="1" applyFont="1" applyFill="1" applyBorder="1" applyAlignment="1">
      <alignment horizontal="right" vertical="top"/>
    </xf>
    <xf numFmtId="164" fontId="2" fillId="0" borderId="15" xfId="0" applyNumberFormat="1" applyFont="1" applyBorder="1" applyAlignment="1">
      <alignment horizontal="center" vertical="top" wrapText="1"/>
    </xf>
    <xf numFmtId="4" fontId="2" fillId="0" borderId="23" xfId="0" applyNumberFormat="1" applyFont="1" applyBorder="1" applyAlignment="1">
      <alignment horizontal="right" vertical="top"/>
    </xf>
    <xf numFmtId="0" fontId="3" fillId="2" borderId="6" xfId="0" applyFont="1" applyFill="1" applyBorder="1" applyAlignment="1">
      <alignment horizontal="left" vertical="top" wrapText="1"/>
    </xf>
    <xf numFmtId="164" fontId="3" fillId="2" borderId="7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vertical="top"/>
    </xf>
    <xf numFmtId="164" fontId="2" fillId="4" borderId="10" xfId="0" applyNumberFormat="1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left" vertical="top"/>
    </xf>
    <xf numFmtId="164" fontId="2" fillId="4" borderId="15" xfId="0" applyNumberFormat="1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left" vertical="top"/>
    </xf>
    <xf numFmtId="0" fontId="2" fillId="4" borderId="16" xfId="0" applyFont="1" applyFill="1" applyBorder="1" applyAlignment="1">
      <alignment horizontal="left" vertical="top"/>
    </xf>
    <xf numFmtId="4" fontId="2" fillId="0" borderId="15" xfId="0" applyNumberFormat="1" applyFont="1" applyBorder="1" applyAlignment="1">
      <alignment horizontal="right" vertical="top"/>
    </xf>
    <xf numFmtId="0" fontId="2" fillId="0" borderId="25" xfId="0" applyFont="1" applyBorder="1" applyAlignment="1">
      <alignment vertical="top"/>
    </xf>
    <xf numFmtId="164" fontId="2" fillId="0" borderId="10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/>
    </xf>
    <xf numFmtId="4" fontId="2" fillId="0" borderId="22" xfId="0" applyNumberFormat="1" applyFont="1" applyBorder="1" applyAlignment="1">
      <alignment horizontal="right" vertical="top"/>
    </xf>
    <xf numFmtId="164" fontId="2" fillId="0" borderId="22" xfId="0" applyNumberFormat="1" applyFont="1" applyBorder="1" applyAlignment="1">
      <alignment horizontal="center" vertical="top"/>
    </xf>
    <xf numFmtId="0" fontId="2" fillId="0" borderId="2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4" fillId="0" borderId="14" xfId="0" applyFont="1" applyBorder="1" applyAlignment="1">
      <alignment vertical="top"/>
    </xf>
    <xf numFmtId="0" fontId="2" fillId="4" borderId="14" xfId="0" applyFont="1" applyFill="1" applyBorder="1" applyAlignment="1">
      <alignment vertical="top"/>
    </xf>
    <xf numFmtId="164" fontId="2" fillId="0" borderId="15" xfId="0" applyNumberFormat="1" applyFont="1" applyBorder="1" applyAlignment="1">
      <alignment horizontal="center" vertical="top"/>
    </xf>
    <xf numFmtId="0" fontId="2" fillId="0" borderId="16" xfId="0" applyFont="1" applyBorder="1" applyAlignment="1">
      <alignment horizontal="left" vertical="top"/>
    </xf>
    <xf numFmtId="0" fontId="2" fillId="4" borderId="25" xfId="0" applyFont="1" applyFill="1" applyBorder="1" applyAlignment="1">
      <alignment vertical="top"/>
    </xf>
    <xf numFmtId="164" fontId="2" fillId="4" borderId="23" xfId="0" applyNumberFormat="1" applyFont="1" applyFill="1" applyBorder="1" applyAlignment="1">
      <alignment horizontal="center" vertical="top"/>
    </xf>
    <xf numFmtId="4" fontId="2" fillId="0" borderId="10" xfId="0" applyNumberFormat="1" applyFont="1" applyBorder="1" applyAlignment="1" applyProtection="1">
      <alignment horizontal="right" vertical="top"/>
      <protection locked="0"/>
    </xf>
    <xf numFmtId="0" fontId="2" fillId="4" borderId="26" xfId="0" applyFont="1" applyFill="1" applyBorder="1" applyAlignment="1">
      <alignment horizontal="left" vertical="top" wrapText="1"/>
    </xf>
    <xf numFmtId="4" fontId="2" fillId="0" borderId="15" xfId="0" applyNumberFormat="1" applyFont="1" applyBorder="1" applyAlignment="1" applyProtection="1">
      <alignment horizontal="right" vertical="top"/>
      <protection locked="0"/>
    </xf>
    <xf numFmtId="4" fontId="2" fillId="0" borderId="22" xfId="0" applyNumberFormat="1" applyFont="1" applyBorder="1" applyAlignment="1" applyProtection="1">
      <alignment horizontal="right" vertical="top"/>
      <protection locked="0"/>
    </xf>
    <xf numFmtId="0" fontId="2" fillId="0" borderId="28" xfId="0" applyFont="1" applyBorder="1"/>
    <xf numFmtId="0" fontId="2" fillId="4" borderId="24" xfId="0" applyFont="1" applyFill="1" applyBorder="1" applyAlignment="1">
      <alignment horizontal="left" vertical="top"/>
    </xf>
    <xf numFmtId="0" fontId="4" fillId="0" borderId="28" xfId="0" applyFont="1" applyBorder="1"/>
    <xf numFmtId="4" fontId="2" fillId="0" borderId="20" xfId="0" applyNumberFormat="1" applyFont="1" applyBorder="1" applyAlignment="1">
      <alignment horizontal="right" vertical="top"/>
    </xf>
    <xf numFmtId="0" fontId="2" fillId="4" borderId="12" xfId="0" applyFont="1" applyFill="1" applyBorder="1" applyAlignment="1">
      <alignment horizontal="left" vertical="top"/>
    </xf>
    <xf numFmtId="164" fontId="2" fillId="4" borderId="22" xfId="0" applyNumberFormat="1" applyFont="1" applyFill="1" applyBorder="1" applyAlignment="1">
      <alignment horizontal="center" vertical="top"/>
    </xf>
    <xf numFmtId="0" fontId="2" fillId="0" borderId="29" xfId="0" applyFont="1" applyBorder="1" applyAlignment="1">
      <alignment vertical="top"/>
    </xf>
    <xf numFmtId="164" fontId="2" fillId="0" borderId="20" xfId="0" applyNumberFormat="1" applyFont="1" applyBorder="1" applyAlignment="1">
      <alignment horizontal="center" vertical="top"/>
    </xf>
    <xf numFmtId="0" fontId="2" fillId="3" borderId="30" xfId="0" applyFont="1" applyFill="1" applyBorder="1" applyAlignment="1">
      <alignment vertical="top"/>
    </xf>
    <xf numFmtId="4" fontId="2" fillId="3" borderId="31" xfId="0" applyNumberFormat="1" applyFont="1" applyFill="1" applyBorder="1" applyAlignment="1">
      <alignment horizontal="right" vertical="top"/>
    </xf>
    <xf numFmtId="164" fontId="2" fillId="3" borderId="31" xfId="0" applyNumberFormat="1" applyFont="1" applyFill="1" applyBorder="1" applyAlignment="1">
      <alignment horizontal="center" vertical="top"/>
    </xf>
    <xf numFmtId="0" fontId="2" fillId="3" borderId="32" xfId="0" applyFont="1" applyFill="1" applyBorder="1" applyAlignment="1">
      <alignment horizontal="left" vertical="top"/>
    </xf>
    <xf numFmtId="0" fontId="2" fillId="0" borderId="17" xfId="0" applyFont="1" applyBorder="1" applyAlignment="1">
      <alignment vertical="top"/>
    </xf>
    <xf numFmtId="0" fontId="2" fillId="4" borderId="29" xfId="0" applyFont="1" applyFill="1" applyBorder="1" applyAlignment="1">
      <alignment vertical="top"/>
    </xf>
    <xf numFmtId="164" fontId="5" fillId="4" borderId="20" xfId="0" applyNumberFormat="1" applyFont="1" applyFill="1" applyBorder="1" applyAlignment="1">
      <alignment horizontal="center" vertical="top"/>
    </xf>
    <xf numFmtId="0" fontId="5" fillId="4" borderId="12" xfId="0" applyFont="1" applyFill="1" applyBorder="1" applyAlignment="1">
      <alignment horizontal="left" vertical="top"/>
    </xf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4" fontId="2" fillId="0" borderId="18" xfId="0" applyNumberFormat="1" applyFont="1" applyBorder="1" applyAlignment="1" applyProtection="1">
      <alignment horizontal="right" vertical="top"/>
      <protection locked="0"/>
    </xf>
    <xf numFmtId="164" fontId="2" fillId="4" borderId="18" xfId="0" applyNumberFormat="1" applyFont="1" applyFill="1" applyBorder="1" applyAlignment="1">
      <alignment horizontal="center" vertical="top"/>
    </xf>
    <xf numFmtId="0" fontId="5" fillId="4" borderId="19" xfId="0" applyFont="1" applyFill="1" applyBorder="1" applyAlignment="1">
      <alignment horizontal="left" vertical="top"/>
    </xf>
    <xf numFmtId="0" fontId="3" fillId="2" borderId="27" xfId="0" applyFont="1" applyFill="1" applyBorder="1" applyAlignment="1">
      <alignment vertical="top"/>
    </xf>
    <xf numFmtId="4" fontId="3" fillId="2" borderId="33" xfId="0" applyNumberFormat="1" applyFont="1" applyFill="1" applyBorder="1" applyAlignment="1">
      <alignment horizontal="right" vertical="top"/>
    </xf>
    <xf numFmtId="164" fontId="3" fillId="2" borderId="33" xfId="0" applyNumberFormat="1" applyFont="1" applyFill="1" applyBorder="1" applyAlignment="1">
      <alignment horizontal="center" vertical="top"/>
    </xf>
    <xf numFmtId="0" fontId="3" fillId="2" borderId="34" xfId="0" applyFont="1" applyFill="1" applyBorder="1" applyAlignment="1">
      <alignment horizontal="left" vertical="top"/>
    </xf>
    <xf numFmtId="0" fontId="4" fillId="0" borderId="9" xfId="0" applyFont="1" applyBorder="1"/>
    <xf numFmtId="43" fontId="4" fillId="0" borderId="10" xfId="1" applyFont="1" applyFill="1" applyBorder="1"/>
    <xf numFmtId="0" fontId="4" fillId="0" borderId="35" xfId="0" applyFont="1" applyBorder="1"/>
    <xf numFmtId="0" fontId="3" fillId="2" borderId="30" xfId="0" applyFont="1" applyFill="1" applyBorder="1" applyAlignment="1">
      <alignment horizontal="left" vertical="top" wrapText="1"/>
    </xf>
    <xf numFmtId="4" fontId="3" fillId="2" borderId="31" xfId="0" applyNumberFormat="1" applyFont="1" applyFill="1" applyBorder="1" applyAlignment="1">
      <alignment horizontal="right" vertical="top"/>
    </xf>
    <xf numFmtId="164" fontId="3" fillId="2" borderId="31" xfId="0" applyNumberFormat="1" applyFont="1" applyFill="1" applyBorder="1" applyAlignment="1">
      <alignment horizontal="center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4" borderId="35" xfId="0" applyFont="1" applyFill="1" applyBorder="1" applyAlignment="1">
      <alignment horizontal="left" vertical="top" wrapText="1"/>
    </xf>
    <xf numFmtId="4" fontId="3" fillId="4" borderId="22" xfId="0" applyNumberFormat="1" applyFont="1" applyFill="1" applyBorder="1" applyAlignment="1">
      <alignment horizontal="right" vertical="top"/>
    </xf>
    <xf numFmtId="164" fontId="3" fillId="4" borderId="22" xfId="0" applyNumberFormat="1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left" vertical="top" wrapText="1"/>
    </xf>
    <xf numFmtId="4" fontId="2" fillId="0" borderId="33" xfId="0" applyNumberFormat="1" applyFont="1" applyBorder="1" applyAlignment="1">
      <alignment horizontal="right" vertical="top"/>
    </xf>
    <xf numFmtId="0" fontId="2" fillId="0" borderId="3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3" fillId="5" borderId="14" xfId="0" applyFont="1" applyFill="1" applyBorder="1" applyAlignment="1">
      <alignment horizontal="left" vertical="top" wrapText="1"/>
    </xf>
    <xf numFmtId="4" fontId="3" fillId="5" borderId="15" xfId="0" applyNumberFormat="1" applyFont="1" applyFill="1" applyBorder="1" applyAlignment="1">
      <alignment horizontal="right" vertical="top"/>
    </xf>
    <xf numFmtId="164" fontId="3" fillId="5" borderId="15" xfId="0" applyNumberFormat="1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0" fontId="2" fillId="0" borderId="14" xfId="0" applyFont="1" applyBorder="1" applyAlignment="1">
      <alignment horizontal="left" vertical="top" wrapText="1"/>
    </xf>
    <xf numFmtId="164" fontId="2" fillId="0" borderId="23" xfId="0" applyNumberFormat="1" applyFont="1" applyBorder="1" applyAlignment="1">
      <alignment horizontal="center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" fontId="2" fillId="4" borderId="2" xfId="0" applyNumberFormat="1" applyFont="1" applyFill="1" applyBorder="1" applyAlignment="1">
      <alignment horizontal="right" vertical="top"/>
    </xf>
    <xf numFmtId="164" fontId="2" fillId="4" borderId="2" xfId="0" applyNumberFormat="1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4" fontId="2" fillId="4" borderId="20" xfId="0" applyNumberFormat="1" applyFont="1" applyFill="1" applyBorder="1" applyAlignment="1">
      <alignment horizontal="right" vertical="top"/>
    </xf>
    <xf numFmtId="0" fontId="6" fillId="0" borderId="15" xfId="0" applyFont="1" applyBorder="1" applyAlignment="1">
      <alignment horizontal="left" vertical="top" wrapText="1"/>
    </xf>
    <xf numFmtId="16" fontId="2" fillId="0" borderId="16" xfId="0" applyNumberFormat="1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43" fontId="2" fillId="0" borderId="10" xfId="1" applyFont="1" applyFill="1" applyBorder="1" applyAlignment="1">
      <alignment vertical="top"/>
    </xf>
    <xf numFmtId="4" fontId="2" fillId="0" borderId="0" xfId="0" applyNumberFormat="1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43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/>
    </xf>
    <xf numFmtId="0" fontId="2" fillId="3" borderId="31" xfId="0" applyFont="1" applyFill="1" applyBorder="1" applyAlignment="1">
      <alignment horizontal="center" vertical="top"/>
    </xf>
    <xf numFmtId="0" fontId="2" fillId="4" borderId="18" xfId="0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center" vertical="top"/>
    </xf>
    <xf numFmtId="14" fontId="2" fillId="4" borderId="15" xfId="0" applyNumberFormat="1" applyFont="1" applyFill="1" applyBorder="1" applyAlignment="1">
      <alignment horizontal="center" vertical="top"/>
    </xf>
    <xf numFmtId="14" fontId="2" fillId="0" borderId="15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center" vertical="top" wrapText="1"/>
    </xf>
    <xf numFmtId="0" fontId="3" fillId="5" borderId="15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1" xfId="0" applyFont="1" applyBorder="1" applyAlignment="1">
      <alignment horizontal="left"/>
    </xf>
    <xf numFmtId="0" fontId="2" fillId="0" borderId="4" xfId="0" applyFont="1" applyBorder="1"/>
    <xf numFmtId="0" fontId="4" fillId="0" borderId="15" xfId="0" applyFont="1" applyBorder="1"/>
    <xf numFmtId="0" fontId="2" fillId="0" borderId="35" xfId="0" applyFont="1" applyBorder="1" applyAlignment="1">
      <alignment vertical="top"/>
    </xf>
    <xf numFmtId="164" fontId="2" fillId="4" borderId="22" xfId="0" applyNumberFormat="1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vertical="top"/>
    </xf>
    <xf numFmtId="0" fontId="2" fillId="4" borderId="33" xfId="0" applyFont="1" applyFill="1" applyBorder="1" applyAlignment="1">
      <alignment horizontal="center" vertical="top"/>
    </xf>
    <xf numFmtId="0" fontId="2" fillId="4" borderId="39" xfId="0" applyFont="1" applyFill="1" applyBorder="1" applyAlignment="1">
      <alignment horizontal="left" vertical="top"/>
    </xf>
    <xf numFmtId="0" fontId="8" fillId="0" borderId="15" xfId="0" applyFont="1" applyBorder="1" applyAlignment="1">
      <alignment horizontal="left" vertical="top" wrapText="1"/>
    </xf>
    <xf numFmtId="0" fontId="2" fillId="0" borderId="36" xfId="0" applyFont="1" applyBorder="1" applyAlignment="1">
      <alignment vertical="top"/>
    </xf>
    <xf numFmtId="0" fontId="2" fillId="0" borderId="37" xfId="0" applyFont="1" applyBorder="1" applyAlignment="1">
      <alignment horizontal="right" vertical="top"/>
    </xf>
    <xf numFmtId="164" fontId="2" fillId="0" borderId="37" xfId="0" applyNumberFormat="1" applyFont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2" fillId="0" borderId="38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/>
    </xf>
    <xf numFmtId="0" fontId="7" fillId="0" borderId="37" xfId="0" applyFont="1" applyBorder="1" applyAlignment="1">
      <alignment horizontal="center" vertical="top"/>
    </xf>
    <xf numFmtId="0" fontId="7" fillId="0" borderId="38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A88F-6548-4854-849F-5FFEFE2CCCCF}">
  <dimension ref="A1:I174"/>
  <sheetViews>
    <sheetView tabSelected="1" zoomScaleNormal="100" workbookViewId="0">
      <selection activeCell="B163" sqref="B163"/>
    </sheetView>
  </sheetViews>
  <sheetFormatPr defaultColWidth="8.6640625" defaultRowHeight="13.8" x14ac:dyDescent="0.3"/>
  <cols>
    <col min="1" max="1" width="62.33203125" style="4" customWidth="1"/>
    <col min="2" max="2" width="13.6640625" style="7" bestFit="1" customWidth="1"/>
    <col min="3" max="3" width="13" style="8" customWidth="1"/>
    <col min="4" max="4" width="15.6640625" style="135" customWidth="1"/>
    <col min="5" max="5" width="70.5546875" style="9" customWidth="1"/>
    <col min="6" max="6" width="8.6640625" style="4"/>
    <col min="7" max="7" width="21.44140625" style="4" customWidth="1"/>
    <col min="8" max="8" width="10" style="4" customWidth="1"/>
    <col min="9" max="9" width="16" style="5" customWidth="1"/>
    <col min="10" max="16384" width="8.6640625" style="4"/>
  </cols>
  <sheetData>
    <row r="1" spans="1:7" ht="13.95" customHeight="1" thickBot="1" x14ac:dyDescent="0.35">
      <c r="A1" s="1"/>
      <c r="B1" s="2"/>
      <c r="C1" s="3"/>
      <c r="D1" s="136"/>
      <c r="E1" s="162"/>
    </row>
    <row r="2" spans="1:7" ht="13.95" customHeight="1" x14ac:dyDescent="0.3">
      <c r="A2" s="1" t="s">
        <v>182</v>
      </c>
      <c r="B2" s="2"/>
      <c r="C2" s="3"/>
      <c r="D2" s="136"/>
      <c r="E2" s="162"/>
      <c r="G2" s="5"/>
    </row>
    <row r="3" spans="1:7" ht="13.95" customHeight="1" x14ac:dyDescent="0.3">
      <c r="A3" s="6" t="s">
        <v>183</v>
      </c>
      <c r="E3" s="163"/>
      <c r="G3" s="10"/>
    </row>
    <row r="4" spans="1:7" ht="13.95" customHeight="1" x14ac:dyDescent="0.3">
      <c r="A4" s="6"/>
      <c r="E4" s="163"/>
      <c r="G4" s="10"/>
    </row>
    <row r="5" spans="1:7" ht="13.95" customHeight="1" x14ac:dyDescent="0.3">
      <c r="A5" s="188" t="s">
        <v>181</v>
      </c>
      <c r="B5" s="189"/>
      <c r="C5" s="189"/>
      <c r="D5" s="189"/>
      <c r="E5" s="190"/>
      <c r="G5" s="10"/>
    </row>
    <row r="6" spans="1:7" ht="13.95" customHeight="1" thickBot="1" x14ac:dyDescent="0.35">
      <c r="A6" s="174"/>
      <c r="B6" s="175"/>
      <c r="C6" s="176"/>
      <c r="D6" s="177"/>
      <c r="E6" s="178"/>
      <c r="G6" s="10"/>
    </row>
    <row r="7" spans="1:7" ht="13.95" customHeight="1" thickBot="1" x14ac:dyDescent="0.35">
      <c r="A7" s="11" t="s">
        <v>94</v>
      </c>
      <c r="B7" s="12" t="s">
        <v>0</v>
      </c>
      <c r="C7" s="13" t="s">
        <v>1</v>
      </c>
      <c r="D7" s="14" t="s">
        <v>2</v>
      </c>
      <c r="E7" s="15" t="s">
        <v>3</v>
      </c>
      <c r="G7" s="10"/>
    </row>
    <row r="8" spans="1:7" ht="13.95" customHeight="1" thickBot="1" x14ac:dyDescent="0.35">
      <c r="A8" s="16" t="s">
        <v>4</v>
      </c>
      <c r="B8" s="17">
        <f>SUM(B9,B26,B29)</f>
        <v>733986.38</v>
      </c>
      <c r="C8" s="13"/>
      <c r="D8" s="14"/>
      <c r="E8" s="18"/>
      <c r="G8" s="10"/>
    </row>
    <row r="9" spans="1:7" ht="13.95" customHeight="1" thickBot="1" x14ac:dyDescent="0.35">
      <c r="A9" s="19" t="s">
        <v>5</v>
      </c>
      <c r="B9" s="20">
        <f>SUM(B10:B25)</f>
        <v>362571.5</v>
      </c>
      <c r="C9" s="21"/>
      <c r="D9" s="137"/>
      <c r="E9" s="137"/>
      <c r="G9" s="10"/>
    </row>
    <row r="10" spans="1:7" ht="13.95" customHeight="1" x14ac:dyDescent="0.3">
      <c r="A10" s="23" t="s">
        <v>55</v>
      </c>
      <c r="B10" s="24">
        <v>115400.61</v>
      </c>
      <c r="C10" s="25">
        <v>44928</v>
      </c>
      <c r="D10" s="138"/>
      <c r="E10" s="26"/>
      <c r="G10" s="10"/>
    </row>
    <row r="11" spans="1:7" ht="13.95" customHeight="1" x14ac:dyDescent="0.3">
      <c r="A11" s="23" t="s">
        <v>69</v>
      </c>
      <c r="B11" s="24">
        <v>1348.06</v>
      </c>
      <c r="C11" s="25">
        <v>44928</v>
      </c>
      <c r="D11" s="138" t="s">
        <v>7</v>
      </c>
      <c r="E11" s="27" t="s">
        <v>79</v>
      </c>
      <c r="G11" s="10"/>
    </row>
    <row r="12" spans="1:7" ht="13.95" customHeight="1" x14ac:dyDescent="0.3">
      <c r="A12" s="23" t="s">
        <v>69</v>
      </c>
      <c r="B12" s="24">
        <v>1587.33</v>
      </c>
      <c r="C12" s="25">
        <v>44928</v>
      </c>
      <c r="D12" s="138" t="s">
        <v>7</v>
      </c>
      <c r="E12" s="27" t="s">
        <v>84</v>
      </c>
      <c r="G12" s="10"/>
    </row>
    <row r="13" spans="1:7" ht="13.95" customHeight="1" x14ac:dyDescent="0.3">
      <c r="A13" s="23" t="s">
        <v>67</v>
      </c>
      <c r="B13" s="24">
        <v>3569.3</v>
      </c>
      <c r="C13" s="25">
        <v>44929</v>
      </c>
      <c r="D13" s="138" t="s">
        <v>7</v>
      </c>
      <c r="E13" s="27" t="s">
        <v>113</v>
      </c>
      <c r="G13" s="10"/>
    </row>
    <row r="14" spans="1:7" ht="13.95" customHeight="1" x14ac:dyDescent="0.3">
      <c r="A14" s="23" t="s">
        <v>67</v>
      </c>
      <c r="B14" s="24">
        <v>2190.06</v>
      </c>
      <c r="C14" s="25">
        <v>44929</v>
      </c>
      <c r="D14" s="138" t="s">
        <v>7</v>
      </c>
      <c r="E14" s="27" t="s">
        <v>114</v>
      </c>
      <c r="G14" s="10"/>
    </row>
    <row r="15" spans="1:7" ht="13.95" customHeight="1" x14ac:dyDescent="0.3">
      <c r="A15" s="23" t="s">
        <v>67</v>
      </c>
      <c r="B15" s="24">
        <v>1710.79</v>
      </c>
      <c r="C15" s="25">
        <v>44944</v>
      </c>
      <c r="D15" s="138" t="s">
        <v>7</v>
      </c>
      <c r="E15" s="27" t="s">
        <v>115</v>
      </c>
      <c r="G15" s="10"/>
    </row>
    <row r="16" spans="1:7" ht="13.95" customHeight="1" x14ac:dyDescent="0.3">
      <c r="A16" s="23" t="s">
        <v>95</v>
      </c>
      <c r="B16" s="24">
        <v>739.9</v>
      </c>
      <c r="C16" s="25">
        <v>44946</v>
      </c>
      <c r="D16" s="138" t="s">
        <v>7</v>
      </c>
      <c r="E16" s="27" t="s">
        <v>97</v>
      </c>
      <c r="G16" s="10"/>
    </row>
    <row r="17" spans="1:7" ht="13.95" customHeight="1" x14ac:dyDescent="0.3">
      <c r="A17" s="23" t="s">
        <v>68</v>
      </c>
      <c r="B17" s="24">
        <v>3576.7</v>
      </c>
      <c r="C17" s="25">
        <v>44946</v>
      </c>
      <c r="D17" s="138" t="s">
        <v>7</v>
      </c>
      <c r="E17" s="27" t="s">
        <v>157</v>
      </c>
      <c r="G17" s="10"/>
    </row>
    <row r="18" spans="1:7" ht="13.95" customHeight="1" x14ac:dyDescent="0.3">
      <c r="A18" s="23" t="s">
        <v>68</v>
      </c>
      <c r="B18" s="24">
        <v>1597.72</v>
      </c>
      <c r="C18" s="25">
        <v>44946</v>
      </c>
      <c r="D18" s="138" t="s">
        <v>7</v>
      </c>
      <c r="E18" s="27" t="s">
        <v>139</v>
      </c>
      <c r="G18" s="10"/>
    </row>
    <row r="19" spans="1:7" ht="13.95" customHeight="1" x14ac:dyDescent="0.3">
      <c r="A19" s="23" t="s">
        <v>68</v>
      </c>
      <c r="B19" s="24">
        <v>3</v>
      </c>
      <c r="C19" s="25">
        <v>44949</v>
      </c>
      <c r="D19" s="138" t="s">
        <v>7</v>
      </c>
      <c r="E19" s="27" t="s">
        <v>158</v>
      </c>
      <c r="G19" s="10"/>
    </row>
    <row r="20" spans="1:7" ht="13.95" customHeight="1" x14ac:dyDescent="0.3">
      <c r="A20" s="23" t="s">
        <v>95</v>
      </c>
      <c r="B20" s="24">
        <v>59851.03</v>
      </c>
      <c r="C20" s="25">
        <v>44956</v>
      </c>
      <c r="D20" s="138"/>
      <c r="E20" s="27" t="s">
        <v>96</v>
      </c>
      <c r="G20" s="10"/>
    </row>
    <row r="21" spans="1:7" ht="13.95" customHeight="1" x14ac:dyDescent="0.3">
      <c r="A21" s="23" t="s">
        <v>95</v>
      </c>
      <c r="B21" s="24">
        <v>49471.34</v>
      </c>
      <c r="C21" s="25">
        <v>44956</v>
      </c>
      <c r="D21" s="138"/>
      <c r="E21" s="27" t="s">
        <v>98</v>
      </c>
      <c r="G21" s="10"/>
    </row>
    <row r="22" spans="1:7" ht="13.95" customHeight="1" x14ac:dyDescent="0.3">
      <c r="A22" s="23" t="s">
        <v>55</v>
      </c>
      <c r="B22" s="24">
        <v>118590.27</v>
      </c>
      <c r="C22" s="25">
        <v>44956</v>
      </c>
      <c r="D22" s="138"/>
      <c r="E22" s="27"/>
      <c r="G22" s="10"/>
    </row>
    <row r="23" spans="1:7" ht="13.95" customHeight="1" x14ac:dyDescent="0.3">
      <c r="A23" s="23" t="s">
        <v>69</v>
      </c>
      <c r="B23" s="24">
        <v>1348.06</v>
      </c>
      <c r="C23" s="25">
        <v>44956</v>
      </c>
      <c r="D23" s="138" t="s">
        <v>7</v>
      </c>
      <c r="E23" s="27" t="s">
        <v>79</v>
      </c>
      <c r="G23" s="10"/>
    </row>
    <row r="24" spans="1:7" ht="13.95" customHeight="1" x14ac:dyDescent="0.3">
      <c r="A24" s="23" t="s">
        <v>69</v>
      </c>
      <c r="B24" s="24">
        <v>1587.33</v>
      </c>
      <c r="C24" s="25">
        <v>44956</v>
      </c>
      <c r="D24" s="138" t="s">
        <v>7</v>
      </c>
      <c r="E24" s="27" t="s">
        <v>84</v>
      </c>
      <c r="G24" s="10"/>
    </row>
    <row r="25" spans="1:7" ht="13.95" customHeight="1" thickBot="1" x14ac:dyDescent="0.35">
      <c r="A25" s="23"/>
      <c r="B25" s="24"/>
      <c r="C25" s="25"/>
      <c r="D25" s="138"/>
      <c r="E25" s="27"/>
      <c r="G25" s="10"/>
    </row>
    <row r="26" spans="1:7" ht="13.95" customHeight="1" thickBot="1" x14ac:dyDescent="0.35">
      <c r="A26" s="28" t="s">
        <v>8</v>
      </c>
      <c r="B26" s="20">
        <f>SUM(B27:B28)</f>
        <v>316838.48</v>
      </c>
      <c r="C26" s="29"/>
      <c r="D26" s="139"/>
      <c r="E26" s="30"/>
      <c r="G26" s="10"/>
    </row>
    <row r="27" spans="1:7" ht="13.95" customHeight="1" x14ac:dyDescent="0.3">
      <c r="A27" s="31" t="s">
        <v>70</v>
      </c>
      <c r="B27" s="32">
        <v>316838.48</v>
      </c>
      <c r="C27" s="33">
        <v>44956</v>
      </c>
      <c r="D27" s="140" t="s">
        <v>7</v>
      </c>
      <c r="E27" s="34" t="s">
        <v>134</v>
      </c>
      <c r="G27" s="10"/>
    </row>
    <row r="28" spans="1:7" ht="13.95" customHeight="1" thickBot="1" x14ac:dyDescent="0.35">
      <c r="A28" s="31"/>
      <c r="B28" s="32"/>
      <c r="C28" s="33"/>
      <c r="D28" s="140"/>
      <c r="E28" s="34"/>
      <c r="G28" s="10"/>
    </row>
    <row r="29" spans="1:7" ht="13.95" customHeight="1" thickBot="1" x14ac:dyDescent="0.35">
      <c r="A29" s="28" t="s">
        <v>9</v>
      </c>
      <c r="B29" s="20">
        <f>SUM(B30:B33)</f>
        <v>54576.399999999994</v>
      </c>
      <c r="C29" s="29"/>
      <c r="D29" s="139"/>
      <c r="E29" s="30"/>
      <c r="G29" s="10"/>
    </row>
    <row r="30" spans="1:7" ht="13.95" customHeight="1" x14ac:dyDescent="0.3">
      <c r="A30" s="35" t="s">
        <v>53</v>
      </c>
      <c r="B30" s="37">
        <v>48881.34</v>
      </c>
      <c r="C30" s="38">
        <v>44937</v>
      </c>
      <c r="D30" s="141" t="s">
        <v>10</v>
      </c>
      <c r="E30" s="164"/>
      <c r="G30" s="10"/>
    </row>
    <row r="31" spans="1:7" ht="13.95" customHeight="1" x14ac:dyDescent="0.3">
      <c r="A31" s="35" t="s">
        <v>56</v>
      </c>
      <c r="B31" s="131">
        <v>4249.71</v>
      </c>
      <c r="C31" s="33">
        <v>44937</v>
      </c>
      <c r="D31" s="140" t="s">
        <v>10</v>
      </c>
      <c r="E31" s="164"/>
      <c r="G31" s="10"/>
    </row>
    <row r="32" spans="1:7" ht="13.95" customHeight="1" x14ac:dyDescent="0.3">
      <c r="A32" s="35" t="s">
        <v>71</v>
      </c>
      <c r="B32" s="131">
        <v>1445.35</v>
      </c>
      <c r="C32" s="33">
        <v>44937</v>
      </c>
      <c r="D32" s="140" t="s">
        <v>10</v>
      </c>
      <c r="E32" s="164"/>
      <c r="G32" s="10"/>
    </row>
    <row r="33" spans="1:7" ht="13.95" customHeight="1" thickBot="1" x14ac:dyDescent="0.35">
      <c r="A33" s="35"/>
      <c r="B33" s="131"/>
      <c r="C33" s="33"/>
      <c r="D33" s="140"/>
      <c r="E33" s="164"/>
      <c r="G33" s="10"/>
    </row>
    <row r="34" spans="1:7" ht="13.95" customHeight="1" thickBot="1" x14ac:dyDescent="0.35">
      <c r="A34" s="42" t="s">
        <v>11</v>
      </c>
      <c r="B34" s="17">
        <f>SUM(B35,B47,B62)</f>
        <v>106066.73000000001</v>
      </c>
      <c r="C34" s="43"/>
      <c r="D34" s="143"/>
      <c r="E34" s="44"/>
      <c r="G34" s="10"/>
    </row>
    <row r="35" spans="1:7" ht="13.95" customHeight="1" thickBot="1" x14ac:dyDescent="0.35">
      <c r="A35" s="19" t="s">
        <v>12</v>
      </c>
      <c r="B35" s="20">
        <f>SUM(B36:B46)</f>
        <v>58329.760000000009</v>
      </c>
      <c r="C35" s="21"/>
      <c r="D35" s="137"/>
      <c r="E35" s="22"/>
      <c r="G35" s="10"/>
    </row>
    <row r="36" spans="1:7" ht="13.95" customHeight="1" x14ac:dyDescent="0.3">
      <c r="A36" s="45" t="s">
        <v>159</v>
      </c>
      <c r="B36" s="32">
        <v>6311.42</v>
      </c>
      <c r="C36" s="46">
        <v>44939</v>
      </c>
      <c r="D36" s="144" t="s">
        <v>6</v>
      </c>
      <c r="E36" s="47" t="s">
        <v>102</v>
      </c>
      <c r="G36" s="10"/>
    </row>
    <row r="37" spans="1:7" ht="13.95" customHeight="1" x14ac:dyDescent="0.3">
      <c r="A37" s="45" t="s">
        <v>159</v>
      </c>
      <c r="B37" s="32">
        <v>4435</v>
      </c>
      <c r="C37" s="46">
        <v>44939</v>
      </c>
      <c r="D37" s="144" t="s">
        <v>6</v>
      </c>
      <c r="E37" s="47" t="s">
        <v>103</v>
      </c>
      <c r="G37" s="10"/>
    </row>
    <row r="38" spans="1:7" ht="13.95" customHeight="1" x14ac:dyDescent="0.3">
      <c r="A38" s="45" t="s">
        <v>160</v>
      </c>
      <c r="B38" s="32">
        <v>346</v>
      </c>
      <c r="C38" s="46">
        <v>44939</v>
      </c>
      <c r="D38" s="144" t="s">
        <v>6</v>
      </c>
      <c r="E38" s="47" t="s">
        <v>137</v>
      </c>
      <c r="G38" s="10"/>
    </row>
    <row r="39" spans="1:7" ht="13.95" customHeight="1" x14ac:dyDescent="0.3">
      <c r="A39" s="45" t="s">
        <v>161</v>
      </c>
      <c r="B39" s="32">
        <v>12916.48</v>
      </c>
      <c r="C39" s="46">
        <v>44942</v>
      </c>
      <c r="D39" s="144" t="s">
        <v>6</v>
      </c>
      <c r="E39" s="47" t="s">
        <v>119</v>
      </c>
      <c r="G39" s="10"/>
    </row>
    <row r="40" spans="1:7" ht="13.95" customHeight="1" x14ac:dyDescent="0.3">
      <c r="A40" s="45" t="s">
        <v>161</v>
      </c>
      <c r="B40" s="32">
        <v>6841.2</v>
      </c>
      <c r="C40" s="46">
        <v>44942</v>
      </c>
      <c r="D40" s="144" t="s">
        <v>6</v>
      </c>
      <c r="E40" s="47" t="s">
        <v>120</v>
      </c>
      <c r="G40" s="10"/>
    </row>
    <row r="41" spans="1:7" ht="13.95" customHeight="1" x14ac:dyDescent="0.3">
      <c r="A41" s="45" t="s">
        <v>162</v>
      </c>
      <c r="B41" s="32">
        <v>17429.22</v>
      </c>
      <c r="C41" s="46">
        <v>44943</v>
      </c>
      <c r="D41" s="144" t="s">
        <v>6</v>
      </c>
      <c r="E41" s="47" t="s">
        <v>100</v>
      </c>
      <c r="G41" s="10"/>
    </row>
    <row r="42" spans="1:7" ht="13.95" customHeight="1" x14ac:dyDescent="0.3">
      <c r="A42" s="45" t="s">
        <v>13</v>
      </c>
      <c r="B42" s="32">
        <v>5732.1</v>
      </c>
      <c r="C42" s="46">
        <v>44944</v>
      </c>
      <c r="D42" s="144" t="s">
        <v>6</v>
      </c>
      <c r="E42" s="47" t="s">
        <v>149</v>
      </c>
      <c r="G42" s="10"/>
    </row>
    <row r="43" spans="1:7" ht="13.95" customHeight="1" x14ac:dyDescent="0.3">
      <c r="A43" s="45" t="s">
        <v>162</v>
      </c>
      <c r="B43" s="32">
        <v>2426.34</v>
      </c>
      <c r="C43" s="46">
        <v>44950</v>
      </c>
      <c r="D43" s="144" t="s">
        <v>6</v>
      </c>
      <c r="E43" s="47" t="s">
        <v>101</v>
      </c>
      <c r="G43" s="10"/>
    </row>
    <row r="44" spans="1:7" ht="13.95" customHeight="1" x14ac:dyDescent="0.3">
      <c r="A44" s="45" t="s">
        <v>104</v>
      </c>
      <c r="B44" s="32">
        <v>1175</v>
      </c>
      <c r="C44" s="46">
        <v>44950</v>
      </c>
      <c r="D44" s="144" t="s">
        <v>7</v>
      </c>
      <c r="E44" s="47" t="s">
        <v>105</v>
      </c>
      <c r="G44" s="10"/>
    </row>
    <row r="45" spans="1:7" ht="13.95" customHeight="1" x14ac:dyDescent="0.3">
      <c r="A45" s="45" t="s">
        <v>13</v>
      </c>
      <c r="B45" s="32">
        <v>717</v>
      </c>
      <c r="C45" s="46">
        <v>44950</v>
      </c>
      <c r="D45" s="144" t="s">
        <v>6</v>
      </c>
      <c r="E45" s="47" t="s">
        <v>150</v>
      </c>
      <c r="G45" s="10"/>
    </row>
    <row r="46" spans="1:7" ht="13.95" customHeight="1" thickBot="1" x14ac:dyDescent="0.35">
      <c r="A46" s="45"/>
      <c r="B46" s="32"/>
      <c r="C46" s="46"/>
      <c r="D46" s="144"/>
      <c r="E46" s="47"/>
      <c r="G46" s="10"/>
    </row>
    <row r="47" spans="1:7" ht="13.95" customHeight="1" thickBot="1" x14ac:dyDescent="0.35">
      <c r="A47" s="19" t="s">
        <v>14</v>
      </c>
      <c r="B47" s="20">
        <f>SUM(B48:B61)</f>
        <v>25884.969999999998</v>
      </c>
      <c r="C47" s="21"/>
      <c r="D47" s="137"/>
      <c r="E47" s="22"/>
      <c r="G47" s="10"/>
    </row>
    <row r="48" spans="1:7" ht="13.95" customHeight="1" x14ac:dyDescent="0.3">
      <c r="A48" s="52" t="s">
        <v>86</v>
      </c>
      <c r="B48" s="32">
        <v>1125</v>
      </c>
      <c r="C48" s="53">
        <v>44929</v>
      </c>
      <c r="D48" s="146" t="s">
        <v>6</v>
      </c>
      <c r="E48" s="54" t="s">
        <v>153</v>
      </c>
      <c r="G48" s="10"/>
    </row>
    <row r="49" spans="1:7" ht="13.95" customHeight="1" x14ac:dyDescent="0.3">
      <c r="A49" s="52" t="s">
        <v>163</v>
      </c>
      <c r="B49" s="32">
        <v>1280</v>
      </c>
      <c r="C49" s="53">
        <v>44939</v>
      </c>
      <c r="D49" s="146" t="s">
        <v>7</v>
      </c>
      <c r="E49" s="54" t="s">
        <v>121</v>
      </c>
      <c r="G49" s="10"/>
    </row>
    <row r="50" spans="1:7" ht="13.95" customHeight="1" x14ac:dyDescent="0.3">
      <c r="A50" s="52" t="s">
        <v>160</v>
      </c>
      <c r="B50" s="32">
        <v>1475</v>
      </c>
      <c r="C50" s="53">
        <v>44939</v>
      </c>
      <c r="D50" s="146" t="s">
        <v>6</v>
      </c>
      <c r="E50" s="54" t="s">
        <v>136</v>
      </c>
      <c r="G50" s="10"/>
    </row>
    <row r="51" spans="1:7" ht="13.95" customHeight="1" x14ac:dyDescent="0.3">
      <c r="A51" s="52" t="s">
        <v>161</v>
      </c>
      <c r="B51" s="32">
        <v>1025.1500000000001</v>
      </c>
      <c r="C51" s="53">
        <v>44943</v>
      </c>
      <c r="D51" s="146" t="s">
        <v>6</v>
      </c>
      <c r="E51" s="54" t="s">
        <v>118</v>
      </c>
      <c r="G51" s="10"/>
    </row>
    <row r="52" spans="1:7" ht="13.95" customHeight="1" x14ac:dyDescent="0.3">
      <c r="A52" s="52" t="s">
        <v>164</v>
      </c>
      <c r="B52" s="32">
        <v>1332.73</v>
      </c>
      <c r="C52" s="53">
        <v>44944</v>
      </c>
      <c r="D52" s="146" t="s">
        <v>7</v>
      </c>
      <c r="E52" s="54" t="s">
        <v>126</v>
      </c>
      <c r="G52" s="10"/>
    </row>
    <row r="53" spans="1:7" ht="13.95" customHeight="1" x14ac:dyDescent="0.3">
      <c r="A53" s="52" t="s">
        <v>13</v>
      </c>
      <c r="B53" s="32">
        <v>4118.9799999999996</v>
      </c>
      <c r="C53" s="53">
        <v>44944</v>
      </c>
      <c r="D53" s="146" t="s">
        <v>6</v>
      </c>
      <c r="E53" s="54" t="s">
        <v>146</v>
      </c>
      <c r="G53" s="10"/>
    </row>
    <row r="54" spans="1:7" ht="13.95" customHeight="1" x14ac:dyDescent="0.3">
      <c r="A54" s="52" t="s">
        <v>13</v>
      </c>
      <c r="B54" s="32">
        <v>3337.01</v>
      </c>
      <c r="C54" s="53">
        <v>44944</v>
      </c>
      <c r="D54" s="146" t="s">
        <v>6</v>
      </c>
      <c r="E54" s="54" t="s">
        <v>147</v>
      </c>
      <c r="G54" s="10"/>
    </row>
    <row r="55" spans="1:7" ht="13.95" customHeight="1" x14ac:dyDescent="0.3">
      <c r="A55" s="52" t="s">
        <v>165</v>
      </c>
      <c r="B55" s="32">
        <v>2721.6</v>
      </c>
      <c r="C55" s="53">
        <v>44944</v>
      </c>
      <c r="D55" s="146" t="s">
        <v>6</v>
      </c>
      <c r="E55" s="54" t="s">
        <v>156</v>
      </c>
      <c r="G55" s="10"/>
    </row>
    <row r="56" spans="1:7" ht="13.95" customHeight="1" x14ac:dyDescent="0.3">
      <c r="A56" s="52" t="s">
        <v>166</v>
      </c>
      <c r="B56" s="32">
        <v>1217</v>
      </c>
      <c r="C56" s="53">
        <v>44945</v>
      </c>
      <c r="D56" s="146" t="s">
        <v>7</v>
      </c>
      <c r="E56" s="54" t="s">
        <v>135</v>
      </c>
      <c r="G56" s="10"/>
    </row>
    <row r="57" spans="1:7" ht="13.95" customHeight="1" x14ac:dyDescent="0.3">
      <c r="A57" s="52" t="s">
        <v>109</v>
      </c>
      <c r="B57" s="32">
        <v>587</v>
      </c>
      <c r="C57" s="53">
        <v>44952</v>
      </c>
      <c r="D57" s="146" t="s">
        <v>6</v>
      </c>
      <c r="E57" s="54" t="s">
        <v>110</v>
      </c>
      <c r="G57" s="10"/>
    </row>
    <row r="58" spans="1:7" ht="13.95" customHeight="1" x14ac:dyDescent="0.3">
      <c r="A58" s="52" t="s">
        <v>143</v>
      </c>
      <c r="B58" s="32">
        <v>5604.18</v>
      </c>
      <c r="C58" s="53">
        <v>44952</v>
      </c>
      <c r="D58" s="146" t="s">
        <v>6</v>
      </c>
      <c r="E58" s="54" t="s">
        <v>144</v>
      </c>
      <c r="G58" s="10"/>
    </row>
    <row r="59" spans="1:7" ht="13.95" customHeight="1" x14ac:dyDescent="0.3">
      <c r="A59" s="52" t="s">
        <v>143</v>
      </c>
      <c r="B59" s="32">
        <v>1320.48</v>
      </c>
      <c r="C59" s="53">
        <v>44952</v>
      </c>
      <c r="D59" s="146" t="s">
        <v>6</v>
      </c>
      <c r="E59" s="54" t="s">
        <v>145</v>
      </c>
      <c r="G59" s="10"/>
    </row>
    <row r="60" spans="1:7" ht="13.95" customHeight="1" x14ac:dyDescent="0.3">
      <c r="A60" s="52" t="s">
        <v>13</v>
      </c>
      <c r="B60" s="32">
        <v>740.84</v>
      </c>
      <c r="C60" s="53">
        <v>44953</v>
      </c>
      <c r="D60" s="146" t="s">
        <v>6</v>
      </c>
      <c r="E60" s="54" t="s">
        <v>148</v>
      </c>
      <c r="G60" s="10"/>
    </row>
    <row r="61" spans="1:7" ht="13.95" customHeight="1" thickBot="1" x14ac:dyDescent="0.35">
      <c r="A61" s="52"/>
      <c r="B61" s="32"/>
      <c r="C61" s="53"/>
      <c r="D61" s="146"/>
      <c r="E61" s="54"/>
      <c r="G61" s="10"/>
    </row>
    <row r="62" spans="1:7" ht="13.95" customHeight="1" thickBot="1" x14ac:dyDescent="0.35">
      <c r="A62" s="19" t="s">
        <v>15</v>
      </c>
      <c r="B62" s="20">
        <f>SUM(B63:B65)</f>
        <v>21852</v>
      </c>
      <c r="C62" s="21"/>
      <c r="D62" s="137"/>
      <c r="E62" s="22"/>
      <c r="G62" s="10"/>
    </row>
    <row r="63" spans="1:7" ht="13.95" customHeight="1" x14ac:dyDescent="0.3">
      <c r="A63" s="167" t="s">
        <v>16</v>
      </c>
      <c r="B63" s="55">
        <v>12625</v>
      </c>
      <c r="C63" s="56">
        <v>44932</v>
      </c>
      <c r="D63" s="148" t="s">
        <v>6</v>
      </c>
      <c r="E63" s="57" t="s">
        <v>130</v>
      </c>
      <c r="G63" s="10"/>
    </row>
    <row r="64" spans="1:7" ht="13.95" customHeight="1" x14ac:dyDescent="0.3">
      <c r="A64" s="170" t="s">
        <v>16</v>
      </c>
      <c r="B64" s="51">
        <v>9227</v>
      </c>
      <c r="C64" s="61">
        <v>44932</v>
      </c>
      <c r="D64" s="147" t="s">
        <v>6</v>
      </c>
      <c r="E64" s="62" t="s">
        <v>131</v>
      </c>
      <c r="G64" s="10"/>
    </row>
    <row r="65" spans="1:7" ht="13.95" customHeight="1" thickBot="1" x14ac:dyDescent="0.35">
      <c r="A65" s="170"/>
      <c r="B65" s="51"/>
      <c r="C65" s="61"/>
      <c r="D65" s="147"/>
      <c r="E65" s="62"/>
      <c r="G65" s="10"/>
    </row>
    <row r="66" spans="1:7" ht="13.95" customHeight="1" thickBot="1" x14ac:dyDescent="0.35">
      <c r="A66" s="16" t="s">
        <v>17</v>
      </c>
      <c r="B66" s="17">
        <f>SUM(B67,B69,B77,B82,,B84,B86,B89,B91)</f>
        <v>16691.059999999998</v>
      </c>
      <c r="C66" s="13"/>
      <c r="D66" s="14"/>
      <c r="E66" s="18"/>
      <c r="G66" s="10"/>
    </row>
    <row r="67" spans="1:7" ht="13.95" customHeight="1" thickBot="1" x14ac:dyDescent="0.35">
      <c r="A67" s="19" t="s">
        <v>18</v>
      </c>
      <c r="B67" s="20">
        <f>SUM(B68:B68)</f>
        <v>0</v>
      </c>
      <c r="C67" s="21"/>
      <c r="D67" s="137"/>
      <c r="E67" s="22"/>
      <c r="G67" s="10"/>
    </row>
    <row r="68" spans="1:7" ht="13.95" customHeight="1" thickBot="1" x14ac:dyDescent="0.35">
      <c r="A68" s="60"/>
      <c r="B68" s="51"/>
      <c r="C68" s="61"/>
      <c r="D68" s="61"/>
      <c r="E68" s="62"/>
      <c r="G68" s="10"/>
    </row>
    <row r="69" spans="1:7" ht="13.95" customHeight="1" thickBot="1" x14ac:dyDescent="0.35">
      <c r="A69" s="19" t="s">
        <v>19</v>
      </c>
      <c r="B69" s="20">
        <f>SUM(B70:B76)</f>
        <v>14006.91</v>
      </c>
      <c r="C69" s="21"/>
      <c r="D69" s="137"/>
      <c r="E69" s="22"/>
      <c r="G69" s="10"/>
    </row>
    <row r="70" spans="1:7" ht="13.95" customHeight="1" x14ac:dyDescent="0.3">
      <c r="A70" s="60" t="s">
        <v>92</v>
      </c>
      <c r="B70" s="32">
        <v>2640.09</v>
      </c>
      <c r="C70" s="53">
        <v>44935</v>
      </c>
      <c r="D70" s="61" t="s">
        <v>7</v>
      </c>
      <c r="E70" s="54" t="s">
        <v>108</v>
      </c>
      <c r="G70" s="10"/>
    </row>
    <row r="71" spans="1:7" ht="13.95" customHeight="1" x14ac:dyDescent="0.3">
      <c r="A71" s="60" t="s">
        <v>90</v>
      </c>
      <c r="B71" s="32">
        <v>3490</v>
      </c>
      <c r="C71" s="53">
        <v>44935</v>
      </c>
      <c r="D71" s="61" t="s">
        <v>7</v>
      </c>
      <c r="E71" s="54" t="s">
        <v>59</v>
      </c>
      <c r="G71" s="10"/>
    </row>
    <row r="72" spans="1:7" ht="13.95" customHeight="1" x14ac:dyDescent="0.3">
      <c r="A72" s="60" t="s">
        <v>167</v>
      </c>
      <c r="B72" s="32">
        <v>553</v>
      </c>
      <c r="C72" s="53">
        <v>44935</v>
      </c>
      <c r="D72" s="61" t="s">
        <v>7</v>
      </c>
      <c r="E72" s="54" t="s">
        <v>138</v>
      </c>
      <c r="G72" s="10"/>
    </row>
    <row r="73" spans="1:7" ht="13.95" customHeight="1" x14ac:dyDescent="0.3">
      <c r="A73" s="60" t="s">
        <v>57</v>
      </c>
      <c r="B73" s="32">
        <v>2224.7800000000002</v>
      </c>
      <c r="C73" s="53">
        <v>44935</v>
      </c>
      <c r="D73" s="61" t="s">
        <v>6</v>
      </c>
      <c r="E73" s="54" t="s">
        <v>140</v>
      </c>
      <c r="G73" s="10"/>
    </row>
    <row r="74" spans="1:7" ht="13.95" customHeight="1" x14ac:dyDescent="0.3">
      <c r="A74" s="60" t="s">
        <v>58</v>
      </c>
      <c r="B74" s="32">
        <v>2433.89</v>
      </c>
      <c r="C74" s="53">
        <v>44935</v>
      </c>
      <c r="D74" s="61" t="s">
        <v>6</v>
      </c>
      <c r="E74" s="54" t="s">
        <v>154</v>
      </c>
      <c r="G74" s="10"/>
    </row>
    <row r="75" spans="1:7" ht="13.95" customHeight="1" x14ac:dyDescent="0.3">
      <c r="A75" s="60" t="s">
        <v>57</v>
      </c>
      <c r="B75" s="32">
        <v>2665.15</v>
      </c>
      <c r="C75" s="53">
        <v>44939</v>
      </c>
      <c r="D75" s="61" t="s">
        <v>6</v>
      </c>
      <c r="E75" s="54" t="s">
        <v>141</v>
      </c>
      <c r="G75" s="10"/>
    </row>
    <row r="76" spans="1:7" ht="13.95" customHeight="1" thickBot="1" x14ac:dyDescent="0.35">
      <c r="A76" s="60"/>
      <c r="B76" s="32"/>
      <c r="C76" s="53"/>
      <c r="D76" s="61"/>
      <c r="E76" s="54"/>
      <c r="G76" s="10"/>
    </row>
    <row r="77" spans="1:7" ht="13.95" customHeight="1" thickBot="1" x14ac:dyDescent="0.35">
      <c r="A77" s="19" t="s">
        <v>20</v>
      </c>
      <c r="B77" s="20">
        <f>SUM(B78:B81)</f>
        <v>2334.15</v>
      </c>
      <c r="C77" s="21"/>
      <c r="D77" s="137"/>
      <c r="E77" s="22"/>
      <c r="G77" s="10"/>
    </row>
    <row r="78" spans="1:7" ht="13.95" customHeight="1" x14ac:dyDescent="0.3">
      <c r="A78" s="60" t="s">
        <v>52</v>
      </c>
      <c r="B78" s="32">
        <v>1505</v>
      </c>
      <c r="C78" s="53">
        <v>44935</v>
      </c>
      <c r="D78" s="146" t="s">
        <v>7</v>
      </c>
      <c r="E78" s="54" t="s">
        <v>168</v>
      </c>
      <c r="G78" s="10"/>
    </row>
    <row r="79" spans="1:7" ht="13.95" customHeight="1" x14ac:dyDescent="0.3">
      <c r="A79" s="60" t="s">
        <v>60</v>
      </c>
      <c r="B79" s="32">
        <v>451.15</v>
      </c>
      <c r="C79" s="53">
        <v>44935</v>
      </c>
      <c r="D79" s="146" t="s">
        <v>7</v>
      </c>
      <c r="E79" s="54" t="s">
        <v>133</v>
      </c>
      <c r="G79" s="10"/>
    </row>
    <row r="80" spans="1:7" ht="13.95" customHeight="1" x14ac:dyDescent="0.3">
      <c r="A80" s="60" t="s">
        <v>151</v>
      </c>
      <c r="B80" s="32">
        <v>378</v>
      </c>
      <c r="C80" s="53">
        <v>44935</v>
      </c>
      <c r="D80" s="146" t="s">
        <v>7</v>
      </c>
      <c r="E80" s="54" t="s">
        <v>152</v>
      </c>
      <c r="G80" s="10"/>
    </row>
    <row r="81" spans="1:7" ht="13.95" customHeight="1" thickBot="1" x14ac:dyDescent="0.35">
      <c r="A81" s="60"/>
      <c r="B81" s="32"/>
      <c r="C81" s="53"/>
      <c r="D81" s="146"/>
      <c r="E81" s="54"/>
      <c r="G81" s="10"/>
    </row>
    <row r="82" spans="1:7" ht="13.95" customHeight="1" thickBot="1" x14ac:dyDescent="0.35">
      <c r="A82" s="19" t="s">
        <v>21</v>
      </c>
      <c r="B82" s="20">
        <f>SUM(B83:B83)</f>
        <v>0</v>
      </c>
      <c r="C82" s="21"/>
      <c r="D82" s="137"/>
      <c r="E82" s="22"/>
      <c r="G82" s="10"/>
    </row>
    <row r="83" spans="1:7" ht="13.95" customHeight="1" thickBot="1" x14ac:dyDescent="0.35">
      <c r="A83" s="45"/>
      <c r="B83" s="65"/>
      <c r="C83" s="25"/>
      <c r="D83" s="149"/>
      <c r="E83" s="27"/>
      <c r="G83" s="10"/>
    </row>
    <row r="84" spans="1:7" ht="13.95" customHeight="1" thickBot="1" x14ac:dyDescent="0.35">
      <c r="A84" s="19" t="s">
        <v>22</v>
      </c>
      <c r="B84" s="20">
        <f>SUM(B85:B85)</f>
        <v>0</v>
      </c>
      <c r="C84" s="21"/>
      <c r="D84" s="137"/>
      <c r="E84" s="22"/>
      <c r="G84" s="10"/>
    </row>
    <row r="85" spans="1:7" ht="13.95" customHeight="1" thickBot="1" x14ac:dyDescent="0.35">
      <c r="A85" s="167"/>
      <c r="B85" s="68"/>
      <c r="C85" s="168"/>
      <c r="D85" s="169"/>
      <c r="E85" s="66"/>
      <c r="G85" s="10"/>
    </row>
    <row r="86" spans="1:7" ht="13.95" customHeight="1" thickBot="1" x14ac:dyDescent="0.35">
      <c r="A86" s="19" t="s">
        <v>23</v>
      </c>
      <c r="B86" s="20">
        <f>SUM(B87:B88)</f>
        <v>350</v>
      </c>
      <c r="C86" s="21"/>
      <c r="D86" s="137"/>
      <c r="E86" s="22"/>
      <c r="G86" s="10"/>
    </row>
    <row r="87" spans="1:7" ht="13.95" customHeight="1" x14ac:dyDescent="0.3">
      <c r="A87" s="59" t="s">
        <v>61</v>
      </c>
      <c r="B87" s="67">
        <v>350</v>
      </c>
      <c r="C87" s="61">
        <v>44944</v>
      </c>
      <c r="D87" s="147" t="s">
        <v>41</v>
      </c>
      <c r="E87" s="128" t="s">
        <v>155</v>
      </c>
      <c r="G87" s="10"/>
    </row>
    <row r="88" spans="1:7" ht="13.95" customHeight="1" thickBot="1" x14ac:dyDescent="0.35">
      <c r="A88" s="59"/>
      <c r="B88" s="67"/>
      <c r="C88" s="61"/>
      <c r="D88" s="147"/>
      <c r="E88" s="128"/>
      <c r="G88" s="10"/>
    </row>
    <row r="89" spans="1:7" ht="13.95" customHeight="1" thickBot="1" x14ac:dyDescent="0.35">
      <c r="A89" s="19" t="s">
        <v>24</v>
      </c>
      <c r="B89" s="20">
        <f>SUM(B90:B90)</f>
        <v>0</v>
      </c>
      <c r="C89" s="21"/>
      <c r="D89" s="137"/>
      <c r="E89" s="22"/>
      <c r="G89" s="10"/>
    </row>
    <row r="90" spans="1:7" ht="13.95" customHeight="1" thickBot="1" x14ac:dyDescent="0.35">
      <c r="A90" s="69"/>
      <c r="B90" s="51"/>
      <c r="C90" s="48"/>
      <c r="D90" s="147"/>
      <c r="E90" s="49"/>
      <c r="G90" s="10"/>
    </row>
    <row r="91" spans="1:7" ht="13.95" customHeight="1" thickBot="1" x14ac:dyDescent="0.35">
      <c r="A91" s="19" t="s">
        <v>25</v>
      </c>
      <c r="B91" s="20">
        <f>SUM(B92:B92)</f>
        <v>0</v>
      </c>
      <c r="C91" s="21"/>
      <c r="D91" s="137"/>
      <c r="E91" s="22"/>
      <c r="G91" s="10"/>
    </row>
    <row r="92" spans="1:7" ht="13.95" customHeight="1" thickBot="1" x14ac:dyDescent="0.35">
      <c r="A92" s="71"/>
      <c r="B92" s="72"/>
      <c r="C92" s="46"/>
      <c r="D92" s="144"/>
      <c r="E92" s="73"/>
      <c r="G92" s="10"/>
    </row>
    <row r="93" spans="1:7" ht="13.95" customHeight="1" thickBot="1" x14ac:dyDescent="0.35">
      <c r="A93" s="16" t="s">
        <v>26</v>
      </c>
      <c r="B93" s="17">
        <f>SUM(B94,B97)</f>
        <v>582.5</v>
      </c>
      <c r="C93" s="13"/>
      <c r="D93" s="14"/>
      <c r="E93" s="18"/>
      <c r="G93" s="10"/>
    </row>
    <row r="94" spans="1:7" ht="13.95" customHeight="1" thickBot="1" x14ac:dyDescent="0.35">
      <c r="A94" s="19" t="s">
        <v>27</v>
      </c>
      <c r="B94" s="20">
        <f>SUM(B95:B96)</f>
        <v>582.5</v>
      </c>
      <c r="C94" s="21"/>
      <c r="D94" s="137"/>
      <c r="E94" s="22"/>
      <c r="G94" s="10"/>
    </row>
    <row r="95" spans="1:7" ht="13.95" customHeight="1" x14ac:dyDescent="0.3">
      <c r="A95" s="69" t="s">
        <v>116</v>
      </c>
      <c r="B95" s="51">
        <v>582.5</v>
      </c>
      <c r="C95" s="48">
        <v>44949</v>
      </c>
      <c r="D95" s="147" t="s">
        <v>7</v>
      </c>
      <c r="E95" s="49" t="s">
        <v>117</v>
      </c>
      <c r="G95" s="10"/>
    </row>
    <row r="96" spans="1:7" ht="13.95" customHeight="1" thickBot="1" x14ac:dyDescent="0.35">
      <c r="A96" s="130"/>
      <c r="B96" s="32"/>
      <c r="C96" s="46"/>
      <c r="D96" s="146"/>
      <c r="E96" s="49"/>
      <c r="G96" s="10"/>
    </row>
    <row r="97" spans="1:7" ht="13.95" customHeight="1" thickBot="1" x14ac:dyDescent="0.35">
      <c r="A97" s="19" t="s">
        <v>28</v>
      </c>
      <c r="B97" s="20">
        <f>SUM(B98:B98)</f>
        <v>0</v>
      </c>
      <c r="C97" s="21"/>
      <c r="D97" s="137"/>
      <c r="E97" s="22"/>
      <c r="G97" s="10"/>
    </row>
    <row r="98" spans="1:7" ht="13.95" customHeight="1" thickBot="1" x14ac:dyDescent="0.35">
      <c r="A98" s="97"/>
      <c r="B98" s="32"/>
      <c r="C98" s="53"/>
      <c r="D98" s="146"/>
      <c r="E98" s="54"/>
      <c r="G98" s="10"/>
    </row>
    <row r="99" spans="1:7" ht="13.95" customHeight="1" thickBot="1" x14ac:dyDescent="0.35">
      <c r="A99" s="16" t="s">
        <v>29</v>
      </c>
      <c r="B99" s="17">
        <f>SUM(B100,B102,B105,B112)</f>
        <v>4165.12</v>
      </c>
      <c r="C99" s="13"/>
      <c r="D99" s="14"/>
      <c r="E99" s="18"/>
      <c r="G99" s="10"/>
    </row>
    <row r="100" spans="1:7" ht="13.95" customHeight="1" thickBot="1" x14ac:dyDescent="0.35">
      <c r="A100" s="19" t="s">
        <v>30</v>
      </c>
      <c r="B100" s="20">
        <f>SUM(B101:B101)</f>
        <v>0</v>
      </c>
      <c r="C100" s="21"/>
      <c r="D100" s="137"/>
      <c r="E100" s="22"/>
      <c r="G100" s="10"/>
    </row>
    <row r="101" spans="1:7" ht="13.95" customHeight="1" x14ac:dyDescent="0.3">
      <c r="A101" s="75"/>
      <c r="B101" s="72"/>
      <c r="C101" s="76"/>
      <c r="D101" s="150"/>
      <c r="E101" s="58"/>
      <c r="G101" s="10"/>
    </row>
    <row r="102" spans="1:7" ht="13.95" customHeight="1" thickBot="1" x14ac:dyDescent="0.35">
      <c r="A102" s="77" t="s">
        <v>31</v>
      </c>
      <c r="B102" s="78">
        <f>SUM(B103:B104)</f>
        <v>486.56</v>
      </c>
      <c r="C102" s="79"/>
      <c r="D102" s="151"/>
      <c r="E102" s="80"/>
      <c r="G102" s="10"/>
    </row>
    <row r="103" spans="1:7" ht="13.95" customHeight="1" x14ac:dyDescent="0.3">
      <c r="A103" s="69" t="s">
        <v>111</v>
      </c>
      <c r="B103" s="51">
        <v>486.56</v>
      </c>
      <c r="C103" s="48">
        <v>44957</v>
      </c>
      <c r="D103" s="147" t="s">
        <v>41</v>
      </c>
      <c r="E103" s="49" t="s">
        <v>112</v>
      </c>
      <c r="G103" s="10"/>
    </row>
    <row r="104" spans="1:7" ht="13.95" customHeight="1" thickBot="1" x14ac:dyDescent="0.35">
      <c r="A104" s="165"/>
      <c r="B104" s="55"/>
      <c r="C104" s="74"/>
      <c r="D104" s="148"/>
      <c r="E104" s="172"/>
      <c r="G104" s="10"/>
    </row>
    <row r="105" spans="1:7" ht="13.95" customHeight="1" thickBot="1" x14ac:dyDescent="0.35">
      <c r="A105" s="19" t="s">
        <v>32</v>
      </c>
      <c r="B105" s="20">
        <f>SUM(B106:B111)</f>
        <v>2777.1600000000003</v>
      </c>
      <c r="C105" s="21"/>
      <c r="D105" s="137"/>
      <c r="E105" s="22"/>
      <c r="G105" s="10"/>
    </row>
    <row r="106" spans="1:7" ht="13.95" customHeight="1" x14ac:dyDescent="0.3">
      <c r="A106" s="69" t="s">
        <v>89</v>
      </c>
      <c r="B106" s="51">
        <v>832.12</v>
      </c>
      <c r="C106" s="48">
        <v>44935</v>
      </c>
      <c r="D106" s="147" t="s">
        <v>7</v>
      </c>
      <c r="E106" s="49"/>
      <c r="G106" s="10"/>
    </row>
    <row r="107" spans="1:7" ht="13.95" customHeight="1" x14ac:dyDescent="0.3">
      <c r="A107" s="130" t="s">
        <v>63</v>
      </c>
      <c r="B107" s="32">
        <v>1006.81</v>
      </c>
      <c r="C107" s="46">
        <v>44937</v>
      </c>
      <c r="D107" s="146" t="s">
        <v>10</v>
      </c>
      <c r="E107" s="49"/>
      <c r="G107" s="10"/>
    </row>
    <row r="108" spans="1:7" ht="13.95" customHeight="1" x14ac:dyDescent="0.3">
      <c r="A108" s="130" t="s">
        <v>75</v>
      </c>
      <c r="B108" s="32">
        <v>476.34</v>
      </c>
      <c r="C108" s="46">
        <v>44937</v>
      </c>
      <c r="D108" s="146" t="s">
        <v>10</v>
      </c>
      <c r="E108" s="49" t="s">
        <v>127</v>
      </c>
      <c r="G108" s="10"/>
    </row>
    <row r="109" spans="1:7" ht="13.95" customHeight="1" x14ac:dyDescent="0.3">
      <c r="A109" s="130" t="s">
        <v>64</v>
      </c>
      <c r="B109" s="32">
        <v>324.77999999999997</v>
      </c>
      <c r="C109" s="46">
        <v>44937</v>
      </c>
      <c r="D109" s="146" t="s">
        <v>10</v>
      </c>
      <c r="E109" s="49"/>
      <c r="G109" s="10"/>
    </row>
    <row r="110" spans="1:7" ht="13.95" customHeight="1" x14ac:dyDescent="0.3">
      <c r="A110" s="130" t="s">
        <v>89</v>
      </c>
      <c r="B110" s="32">
        <v>137.11000000000001</v>
      </c>
      <c r="C110" s="46">
        <v>44946</v>
      </c>
      <c r="D110" s="146" t="s">
        <v>7</v>
      </c>
      <c r="E110" s="49"/>
      <c r="G110" s="10"/>
    </row>
    <row r="111" spans="1:7" ht="13.95" customHeight="1" thickBot="1" x14ac:dyDescent="0.35">
      <c r="A111" s="129"/>
      <c r="B111" s="32"/>
      <c r="C111" s="53"/>
      <c r="D111" s="146"/>
      <c r="E111" s="54"/>
      <c r="G111" s="10"/>
    </row>
    <row r="112" spans="1:7" ht="13.95" customHeight="1" thickBot="1" x14ac:dyDescent="0.35">
      <c r="A112" s="19" t="s">
        <v>33</v>
      </c>
      <c r="B112" s="20">
        <f>SUM(B113:B116)</f>
        <v>901.4</v>
      </c>
      <c r="C112" s="21"/>
      <c r="D112" s="137"/>
      <c r="E112" s="22"/>
      <c r="G112" s="10"/>
    </row>
    <row r="113" spans="1:9" s="85" customFormat="1" ht="13.95" customHeight="1" x14ac:dyDescent="0.3">
      <c r="A113" s="82" t="s">
        <v>85</v>
      </c>
      <c r="B113" s="126">
        <v>581.4</v>
      </c>
      <c r="C113" s="83"/>
      <c r="D113" s="171" t="s">
        <v>6</v>
      </c>
      <c r="E113" s="84"/>
      <c r="G113" s="86"/>
      <c r="I113" s="87"/>
    </row>
    <row r="114" spans="1:9" s="85" customFormat="1" ht="13.95" customHeight="1" x14ac:dyDescent="0.3">
      <c r="A114" s="63" t="s">
        <v>88</v>
      </c>
      <c r="B114" s="67">
        <v>160</v>
      </c>
      <c r="C114" s="64">
        <v>44935</v>
      </c>
      <c r="D114" s="145" t="s">
        <v>6</v>
      </c>
      <c r="E114" s="50" t="s">
        <v>87</v>
      </c>
      <c r="G114" s="86"/>
      <c r="I114" s="87"/>
    </row>
    <row r="115" spans="1:9" s="85" customFormat="1" ht="13.95" customHeight="1" x14ac:dyDescent="0.3">
      <c r="A115" s="63" t="s">
        <v>88</v>
      </c>
      <c r="B115" s="67">
        <v>160</v>
      </c>
      <c r="C115" s="64">
        <v>44936</v>
      </c>
      <c r="D115" s="145" t="s">
        <v>6</v>
      </c>
      <c r="E115" s="70" t="s">
        <v>78</v>
      </c>
      <c r="G115" s="86"/>
      <c r="I115" s="87"/>
    </row>
    <row r="116" spans="1:9" ht="13.95" customHeight="1" thickBot="1" x14ac:dyDescent="0.35">
      <c r="A116" s="81"/>
      <c r="B116" s="88"/>
      <c r="C116" s="89"/>
      <c r="D116" s="152"/>
      <c r="E116" s="90"/>
      <c r="G116" s="10"/>
    </row>
    <row r="117" spans="1:9" ht="13.95" customHeight="1" x14ac:dyDescent="0.3">
      <c r="A117" s="91" t="s">
        <v>34</v>
      </c>
      <c r="B117" s="92">
        <f>SUM(B118:B122)</f>
        <v>256.98</v>
      </c>
      <c r="C117" s="93"/>
      <c r="D117" s="153"/>
      <c r="E117" s="94"/>
      <c r="G117" s="5"/>
    </row>
    <row r="118" spans="1:9" s="85" customFormat="1" ht="13.95" customHeight="1" x14ac:dyDescent="0.3">
      <c r="A118" s="60" t="s">
        <v>77</v>
      </c>
      <c r="B118" s="51">
        <v>91.51</v>
      </c>
      <c r="C118" s="48">
        <v>44935</v>
      </c>
      <c r="D118" s="154" t="s">
        <v>37</v>
      </c>
      <c r="E118" s="50" t="s">
        <v>81</v>
      </c>
      <c r="G118" s="87"/>
      <c r="I118" s="87"/>
    </row>
    <row r="119" spans="1:9" s="85" customFormat="1" ht="13.95" customHeight="1" x14ac:dyDescent="0.3">
      <c r="A119" s="60" t="s">
        <v>77</v>
      </c>
      <c r="B119" s="51">
        <v>58.69</v>
      </c>
      <c r="C119" s="48">
        <v>44935</v>
      </c>
      <c r="D119" s="154" t="s">
        <v>37</v>
      </c>
      <c r="E119" s="50" t="s">
        <v>82</v>
      </c>
      <c r="G119" s="87"/>
      <c r="I119" s="87"/>
    </row>
    <row r="120" spans="1:9" s="85" customFormat="1" ht="13.95" customHeight="1" x14ac:dyDescent="0.3">
      <c r="A120" s="60" t="s">
        <v>77</v>
      </c>
      <c r="B120" s="51">
        <v>50.94</v>
      </c>
      <c r="C120" s="48">
        <v>44935</v>
      </c>
      <c r="D120" s="154" t="s">
        <v>37</v>
      </c>
      <c r="E120" s="50" t="s">
        <v>83</v>
      </c>
      <c r="G120" s="87"/>
      <c r="I120" s="87"/>
    </row>
    <row r="121" spans="1:9" s="85" customFormat="1" ht="13.95" customHeight="1" x14ac:dyDescent="0.3">
      <c r="A121" s="60" t="s">
        <v>77</v>
      </c>
      <c r="B121" s="51">
        <v>55.84</v>
      </c>
      <c r="C121" s="48">
        <v>44935</v>
      </c>
      <c r="D121" s="154" t="s">
        <v>37</v>
      </c>
      <c r="E121" s="50" t="s">
        <v>80</v>
      </c>
      <c r="G121" s="87"/>
      <c r="I121" s="87"/>
    </row>
    <row r="122" spans="1:9" s="85" customFormat="1" ht="13.95" customHeight="1" thickBot="1" x14ac:dyDescent="0.35">
      <c r="A122" s="60"/>
      <c r="B122" s="51"/>
      <c r="C122" s="48"/>
      <c r="D122" s="154"/>
      <c r="E122" s="50"/>
      <c r="G122" s="87"/>
      <c r="I122" s="87"/>
    </row>
    <row r="123" spans="1:9" ht="13.95" customHeight="1" thickBot="1" x14ac:dyDescent="0.35">
      <c r="A123" s="16" t="s">
        <v>35</v>
      </c>
      <c r="B123" s="17">
        <f>SUM(B124:B124)</f>
        <v>0</v>
      </c>
      <c r="C123" s="13"/>
      <c r="D123" s="14"/>
      <c r="E123" s="18"/>
      <c r="G123" s="5"/>
    </row>
    <row r="124" spans="1:9" ht="13.95" customHeight="1" thickBot="1" x14ac:dyDescent="0.35">
      <c r="A124" s="45"/>
      <c r="B124" s="32"/>
      <c r="C124" s="53"/>
      <c r="D124" s="154"/>
      <c r="E124" s="54"/>
      <c r="G124" s="5"/>
    </row>
    <row r="125" spans="1:9" ht="13.95" customHeight="1" thickBot="1" x14ac:dyDescent="0.35">
      <c r="A125" s="16" t="s">
        <v>36</v>
      </c>
      <c r="B125" s="17">
        <f>SUM(B126:B126)</f>
        <v>0</v>
      </c>
      <c r="C125" s="13"/>
      <c r="D125" s="14"/>
      <c r="E125" s="18"/>
      <c r="G125" s="5"/>
    </row>
    <row r="126" spans="1:9" ht="13.95" customHeight="1" thickBot="1" x14ac:dyDescent="0.35">
      <c r="A126" s="95"/>
      <c r="B126" s="96"/>
      <c r="C126" s="53"/>
      <c r="D126" s="146"/>
      <c r="E126" s="54"/>
      <c r="G126" s="5"/>
    </row>
    <row r="127" spans="1:9" ht="13.95" customHeight="1" thickBot="1" x14ac:dyDescent="0.35">
      <c r="A127" s="16" t="s">
        <v>38</v>
      </c>
      <c r="B127" s="17">
        <f>SUM(B128:B138)</f>
        <v>35653.07</v>
      </c>
      <c r="C127" s="13"/>
      <c r="D127" s="14"/>
      <c r="E127" s="18"/>
      <c r="G127" s="5"/>
    </row>
    <row r="128" spans="1:9" ht="13.95" customHeight="1" x14ac:dyDescent="0.3">
      <c r="A128" s="36" t="s">
        <v>39</v>
      </c>
      <c r="B128" s="39">
        <v>241.3</v>
      </c>
      <c r="C128" s="61">
        <v>44929</v>
      </c>
      <c r="D128" s="155" t="s">
        <v>6</v>
      </c>
      <c r="E128" s="62" t="s">
        <v>122</v>
      </c>
      <c r="G128" s="5"/>
    </row>
    <row r="129" spans="1:7" ht="13.95" customHeight="1" x14ac:dyDescent="0.3">
      <c r="A129" s="36" t="s">
        <v>72</v>
      </c>
      <c r="B129" s="39">
        <v>3000</v>
      </c>
      <c r="C129" s="61">
        <v>44929</v>
      </c>
      <c r="D129" s="155" t="s">
        <v>7</v>
      </c>
      <c r="E129" s="62" t="s">
        <v>76</v>
      </c>
      <c r="G129" s="5"/>
    </row>
    <row r="130" spans="1:7" ht="13.95" customHeight="1" x14ac:dyDescent="0.3">
      <c r="A130" s="36" t="s">
        <v>91</v>
      </c>
      <c r="B130" s="39">
        <v>9231.52</v>
      </c>
      <c r="C130" s="61">
        <v>44930</v>
      </c>
      <c r="D130" s="155" t="s">
        <v>7</v>
      </c>
      <c r="E130" s="62" t="s">
        <v>128</v>
      </c>
      <c r="G130" s="5"/>
    </row>
    <row r="131" spans="1:7" ht="13.95" customHeight="1" x14ac:dyDescent="0.3">
      <c r="A131" s="36" t="s">
        <v>39</v>
      </c>
      <c r="B131" s="39">
        <v>361.95</v>
      </c>
      <c r="C131" s="61">
        <v>44932</v>
      </c>
      <c r="D131" s="155" t="s">
        <v>6</v>
      </c>
      <c r="E131" s="62" t="s">
        <v>123</v>
      </c>
      <c r="G131" s="5"/>
    </row>
    <row r="132" spans="1:7" ht="13.95" customHeight="1" x14ac:dyDescent="0.3">
      <c r="A132" s="36" t="s">
        <v>106</v>
      </c>
      <c r="B132" s="39">
        <v>600</v>
      </c>
      <c r="C132" s="61">
        <v>44937</v>
      </c>
      <c r="D132" s="155" t="s">
        <v>7</v>
      </c>
      <c r="E132" s="62" t="s">
        <v>107</v>
      </c>
      <c r="G132" s="5"/>
    </row>
    <row r="133" spans="1:7" ht="13.95" customHeight="1" x14ac:dyDescent="0.3">
      <c r="A133" s="36" t="s">
        <v>62</v>
      </c>
      <c r="B133" s="39">
        <v>7600</v>
      </c>
      <c r="C133" s="61">
        <v>44939</v>
      </c>
      <c r="D133" s="155" t="s">
        <v>7</v>
      </c>
      <c r="E133" s="62" t="s">
        <v>99</v>
      </c>
      <c r="G133" s="5"/>
    </row>
    <row r="134" spans="1:7" ht="13.95" customHeight="1" x14ac:dyDescent="0.3">
      <c r="A134" s="36" t="s">
        <v>40</v>
      </c>
      <c r="B134" s="39">
        <v>13700</v>
      </c>
      <c r="C134" s="61">
        <v>44939</v>
      </c>
      <c r="D134" s="155" t="s">
        <v>7</v>
      </c>
      <c r="E134" s="62" t="s">
        <v>132</v>
      </c>
      <c r="G134" s="5"/>
    </row>
    <row r="135" spans="1:7" ht="13.95" customHeight="1" x14ac:dyDescent="0.3">
      <c r="A135" s="36" t="s">
        <v>39</v>
      </c>
      <c r="B135" s="39">
        <v>266.95</v>
      </c>
      <c r="C135" s="61">
        <v>44944</v>
      </c>
      <c r="D135" s="155" t="s">
        <v>6</v>
      </c>
      <c r="E135" s="62" t="s">
        <v>124</v>
      </c>
      <c r="G135" s="5"/>
    </row>
    <row r="136" spans="1:7" ht="13.95" customHeight="1" x14ac:dyDescent="0.3">
      <c r="A136" s="36" t="s">
        <v>91</v>
      </c>
      <c r="B136" s="39">
        <v>240</v>
      </c>
      <c r="C136" s="61">
        <v>44951</v>
      </c>
      <c r="D136" s="155" t="s">
        <v>7</v>
      </c>
      <c r="E136" s="62" t="s">
        <v>129</v>
      </c>
      <c r="G136" s="5"/>
    </row>
    <row r="137" spans="1:7" ht="13.95" customHeight="1" x14ac:dyDescent="0.3">
      <c r="A137" s="36" t="s">
        <v>39</v>
      </c>
      <c r="B137" s="39">
        <v>411.35</v>
      </c>
      <c r="C137" s="61">
        <v>44957</v>
      </c>
      <c r="D137" s="155" t="s">
        <v>6</v>
      </c>
      <c r="E137" s="62" t="s">
        <v>125</v>
      </c>
      <c r="G137" s="5"/>
    </row>
    <row r="138" spans="1:7" ht="13.95" customHeight="1" thickBot="1" x14ac:dyDescent="0.35">
      <c r="A138" s="36"/>
      <c r="B138" s="39"/>
      <c r="C138" s="61"/>
      <c r="D138" s="155"/>
      <c r="E138" s="62"/>
      <c r="G138" s="5"/>
    </row>
    <row r="139" spans="1:7" ht="13.95" customHeight="1" thickBot="1" x14ac:dyDescent="0.35">
      <c r="A139" s="16" t="s">
        <v>42</v>
      </c>
      <c r="B139" s="17">
        <f>SUM(B140:B141)</f>
        <v>250</v>
      </c>
      <c r="C139" s="13"/>
      <c r="D139" s="14"/>
      <c r="E139" s="18"/>
      <c r="G139" s="5"/>
    </row>
    <row r="140" spans="1:7" ht="13.95" customHeight="1" x14ac:dyDescent="0.3">
      <c r="A140" s="60" t="s">
        <v>65</v>
      </c>
      <c r="B140" s="39">
        <v>250</v>
      </c>
      <c r="C140" s="61">
        <v>44929</v>
      </c>
      <c r="D140" s="155" t="s">
        <v>7</v>
      </c>
      <c r="E140" s="62" t="s">
        <v>142</v>
      </c>
      <c r="G140" s="5"/>
    </row>
    <row r="141" spans="1:7" ht="13.95" customHeight="1" x14ac:dyDescent="0.3">
      <c r="A141" s="60"/>
      <c r="B141" s="39"/>
      <c r="C141" s="61"/>
      <c r="D141" s="155"/>
      <c r="E141" s="62"/>
      <c r="G141" s="5"/>
    </row>
    <row r="142" spans="1:7" ht="13.95" customHeight="1" thickBot="1" x14ac:dyDescent="0.35">
      <c r="A142" s="98" t="s">
        <v>43</v>
      </c>
      <c r="B142" s="99">
        <f>SUM(B8,B34,B66,B93,B99,B117,B123,B125,B127,B139)</f>
        <v>897651.83999999985</v>
      </c>
      <c r="C142" s="100"/>
      <c r="D142" s="156"/>
      <c r="E142" s="101"/>
      <c r="G142" s="5"/>
    </row>
    <row r="143" spans="1:7" ht="13.95" customHeight="1" thickBot="1" x14ac:dyDescent="0.35">
      <c r="A143" s="102"/>
      <c r="B143" s="103"/>
      <c r="C143" s="104"/>
      <c r="D143" s="157"/>
      <c r="E143" s="105"/>
      <c r="G143" s="5"/>
    </row>
    <row r="144" spans="1:7" ht="13.95" customHeight="1" thickBot="1" x14ac:dyDescent="0.35">
      <c r="A144" s="42" t="s">
        <v>44</v>
      </c>
      <c r="B144" s="17">
        <f>SUM(B145:B153)</f>
        <v>1145362.7600000002</v>
      </c>
      <c r="C144" s="43"/>
      <c r="D144" s="143"/>
      <c r="E144" s="44"/>
      <c r="G144" s="5"/>
    </row>
    <row r="145" spans="1:9" ht="13.95" customHeight="1" x14ac:dyDescent="0.3">
      <c r="A145" s="173" t="s">
        <v>169</v>
      </c>
      <c r="B145" s="106">
        <v>134762.38</v>
      </c>
      <c r="C145" s="40">
        <v>44928</v>
      </c>
      <c r="D145" s="155" t="s">
        <v>7</v>
      </c>
      <c r="E145" s="107" t="s">
        <v>45</v>
      </c>
      <c r="G145" s="5"/>
    </row>
    <row r="146" spans="1:9" ht="13.95" customHeight="1" x14ac:dyDescent="0.3">
      <c r="A146" s="173" t="s">
        <v>174</v>
      </c>
      <c r="B146" s="51">
        <v>115237.62</v>
      </c>
      <c r="C146" s="40">
        <v>44928</v>
      </c>
      <c r="D146" s="155" t="s">
        <v>7</v>
      </c>
      <c r="E146" s="108" t="s">
        <v>45</v>
      </c>
      <c r="G146" s="5"/>
    </row>
    <row r="147" spans="1:9" ht="13.95" customHeight="1" x14ac:dyDescent="0.3">
      <c r="A147" s="173" t="s">
        <v>175</v>
      </c>
      <c r="B147" s="51">
        <v>40000</v>
      </c>
      <c r="C147" s="40">
        <v>44932</v>
      </c>
      <c r="D147" s="155" t="s">
        <v>7</v>
      </c>
      <c r="E147" s="108" t="s">
        <v>45</v>
      </c>
      <c r="G147" s="5"/>
    </row>
    <row r="148" spans="1:9" ht="13.95" customHeight="1" x14ac:dyDescent="0.3">
      <c r="A148" s="173" t="s">
        <v>176</v>
      </c>
      <c r="B148" s="51">
        <v>150000</v>
      </c>
      <c r="C148" s="40">
        <v>44938</v>
      </c>
      <c r="D148" s="155" t="s">
        <v>7</v>
      </c>
      <c r="E148" s="108" t="s">
        <v>45</v>
      </c>
      <c r="G148" s="5"/>
    </row>
    <row r="149" spans="1:9" ht="13.95" customHeight="1" x14ac:dyDescent="0.3">
      <c r="A149" s="173" t="s">
        <v>177</v>
      </c>
      <c r="B149" s="51">
        <v>179286.89</v>
      </c>
      <c r="C149" s="40">
        <v>44946</v>
      </c>
      <c r="D149" s="155" t="s">
        <v>7</v>
      </c>
      <c r="E149" s="108" t="s">
        <v>45</v>
      </c>
      <c r="G149" s="5"/>
    </row>
    <row r="150" spans="1:9" ht="13.95" customHeight="1" x14ac:dyDescent="0.3">
      <c r="A150" s="173" t="s">
        <v>178</v>
      </c>
      <c r="B150" s="51">
        <v>195146.46000000002</v>
      </c>
      <c r="C150" s="40">
        <v>44953</v>
      </c>
      <c r="D150" s="155" t="s">
        <v>7</v>
      </c>
      <c r="E150" s="108" t="s">
        <v>45</v>
      </c>
      <c r="G150" s="5"/>
    </row>
    <row r="151" spans="1:9" ht="13.95" customHeight="1" x14ac:dyDescent="0.3">
      <c r="A151" s="173" t="s">
        <v>179</v>
      </c>
      <c r="B151" s="51">
        <v>41281.14</v>
      </c>
      <c r="C151" s="40">
        <v>44953</v>
      </c>
      <c r="D151" s="155" t="s">
        <v>7</v>
      </c>
      <c r="E151" s="108" t="s">
        <v>45</v>
      </c>
      <c r="G151" s="5"/>
    </row>
    <row r="152" spans="1:9" ht="13.95" customHeight="1" x14ac:dyDescent="0.3">
      <c r="A152" s="173" t="s">
        <v>180</v>
      </c>
      <c r="B152" s="51">
        <v>289648.27</v>
      </c>
      <c r="C152" s="40">
        <v>44956</v>
      </c>
      <c r="D152" s="155" t="s">
        <v>7</v>
      </c>
      <c r="E152" s="108" t="s">
        <v>45</v>
      </c>
      <c r="G152" s="5"/>
    </row>
    <row r="153" spans="1:9" ht="13.95" customHeight="1" x14ac:dyDescent="0.3">
      <c r="A153" s="127"/>
      <c r="B153" s="51"/>
      <c r="C153" s="40"/>
      <c r="D153" s="155"/>
      <c r="E153" s="108"/>
      <c r="G153" s="5"/>
    </row>
    <row r="154" spans="1:9" s="113" customFormat="1" ht="13.95" customHeight="1" x14ac:dyDescent="0.3">
      <c r="A154" s="109" t="s">
        <v>73</v>
      </c>
      <c r="B154" s="110">
        <f>SUM(B155:B156)</f>
        <v>46.819999999977512</v>
      </c>
      <c r="C154" s="111"/>
      <c r="D154" s="158"/>
      <c r="E154" s="112"/>
      <c r="I154" s="114"/>
    </row>
    <row r="155" spans="1:9" ht="13.95" customHeight="1" x14ac:dyDescent="0.3">
      <c r="A155" s="115" t="s">
        <v>74</v>
      </c>
      <c r="B155" s="51">
        <v>46.819999999977512</v>
      </c>
      <c r="C155" s="40"/>
      <c r="D155" s="142"/>
      <c r="E155" s="108"/>
    </row>
    <row r="156" spans="1:9" ht="13.95" customHeight="1" x14ac:dyDescent="0.3">
      <c r="A156" s="115"/>
      <c r="B156" s="41"/>
      <c r="C156" s="116"/>
      <c r="D156" s="159"/>
      <c r="E156" s="117"/>
    </row>
    <row r="157" spans="1:9" ht="13.95" customHeight="1" x14ac:dyDescent="0.3">
      <c r="A157" s="109" t="s">
        <v>66</v>
      </c>
      <c r="B157" s="110">
        <f>SUM(B158:B160)</f>
        <v>49523.25</v>
      </c>
      <c r="C157" s="111"/>
      <c r="D157" s="158"/>
      <c r="E157" s="112"/>
    </row>
    <row r="158" spans="1:9" ht="13.95" customHeight="1" x14ac:dyDescent="0.3">
      <c r="A158" s="97" t="s">
        <v>170</v>
      </c>
      <c r="B158" s="32">
        <v>22000</v>
      </c>
      <c r="C158" s="53">
        <v>44929</v>
      </c>
      <c r="D158" s="146" t="s">
        <v>6</v>
      </c>
      <c r="E158" s="54" t="s">
        <v>172</v>
      </c>
    </row>
    <row r="159" spans="1:9" ht="13.95" customHeight="1" x14ac:dyDescent="0.3">
      <c r="A159" s="166" t="s">
        <v>171</v>
      </c>
      <c r="B159" s="32">
        <v>27523.25</v>
      </c>
      <c r="C159" s="53">
        <v>44939</v>
      </c>
      <c r="D159" s="146" t="s">
        <v>6</v>
      </c>
      <c r="E159" s="54" t="s">
        <v>173</v>
      </c>
    </row>
    <row r="160" spans="1:9" ht="13.95" customHeight="1" thickBot="1" x14ac:dyDescent="0.35">
      <c r="A160" s="166"/>
      <c r="B160" s="32"/>
      <c r="C160" s="53"/>
      <c r="D160" s="146"/>
      <c r="E160" s="54"/>
    </row>
    <row r="161" spans="1:5" ht="13.95" customHeight="1" thickBot="1" x14ac:dyDescent="0.35">
      <c r="A161" s="42" t="s">
        <v>46</v>
      </c>
      <c r="B161" s="17">
        <f>SUM(B162:B163)</f>
        <v>5988.49</v>
      </c>
      <c r="C161" s="43"/>
      <c r="D161" s="143"/>
      <c r="E161" s="44"/>
    </row>
    <row r="162" spans="1:5" ht="13.95" customHeight="1" x14ac:dyDescent="0.3">
      <c r="A162" s="31" t="s">
        <v>47</v>
      </c>
      <c r="B162" s="32">
        <v>5988.49</v>
      </c>
      <c r="C162" s="38">
        <v>44926</v>
      </c>
      <c r="D162" s="140"/>
      <c r="E162" s="34"/>
    </row>
    <row r="163" spans="1:5" ht="13.95" customHeight="1" thickBot="1" x14ac:dyDescent="0.35">
      <c r="A163" s="118"/>
      <c r="B163" s="55"/>
      <c r="C163" s="116"/>
      <c r="D163" s="159"/>
      <c r="E163" s="117"/>
    </row>
    <row r="164" spans="1:5" ht="13.95" customHeight="1" thickBot="1" x14ac:dyDescent="0.35">
      <c r="A164" s="42" t="s">
        <v>48</v>
      </c>
      <c r="B164" s="17">
        <f>B144+B154+B161-B157-B142</f>
        <v>204222.98000000045</v>
      </c>
      <c r="C164" s="43">
        <v>44957</v>
      </c>
      <c r="D164" s="143"/>
      <c r="E164" s="44"/>
    </row>
    <row r="165" spans="1:5" ht="13.95" customHeight="1" x14ac:dyDescent="0.3">
      <c r="A165" s="119"/>
      <c r="B165" s="120"/>
      <c r="C165" s="121"/>
      <c r="D165" s="160"/>
      <c r="E165" s="122"/>
    </row>
    <row r="166" spans="1:5" ht="13.95" customHeight="1" x14ac:dyDescent="0.3">
      <c r="A166" s="6" t="s">
        <v>93</v>
      </c>
      <c r="B166" s="123"/>
      <c r="C166" s="124"/>
      <c r="D166" s="161"/>
      <c r="E166" s="125"/>
    </row>
    <row r="167" spans="1:5" ht="13.95" customHeight="1" x14ac:dyDescent="0.3">
      <c r="A167" s="179" t="s">
        <v>49</v>
      </c>
      <c r="B167" s="180"/>
      <c r="C167" s="180"/>
      <c r="D167" s="180"/>
      <c r="E167" s="181"/>
    </row>
    <row r="168" spans="1:5" ht="13.95" customHeight="1" x14ac:dyDescent="0.3">
      <c r="A168" s="182" t="s">
        <v>50</v>
      </c>
      <c r="B168" s="183"/>
      <c r="C168" s="183"/>
      <c r="D168" s="183"/>
      <c r="E168" s="184"/>
    </row>
    <row r="169" spans="1:5" ht="13.95" customHeight="1" thickBot="1" x14ac:dyDescent="0.35">
      <c r="A169" s="185" t="s">
        <v>51</v>
      </c>
      <c r="B169" s="186"/>
      <c r="C169" s="186"/>
      <c r="D169" s="186"/>
      <c r="E169" s="187"/>
    </row>
    <row r="170" spans="1:5" ht="13.95" customHeight="1" x14ac:dyDescent="0.3"/>
    <row r="171" spans="1:5" ht="13.95" customHeight="1" x14ac:dyDescent="0.3">
      <c r="B171" s="132"/>
    </row>
    <row r="172" spans="1:5" x14ac:dyDescent="0.3">
      <c r="B172" s="132"/>
      <c r="C172" s="8" t="s">
        <v>54</v>
      </c>
    </row>
    <row r="173" spans="1:5" x14ac:dyDescent="0.3">
      <c r="B173" s="133"/>
    </row>
    <row r="174" spans="1:5" x14ac:dyDescent="0.3">
      <c r="B174" s="134"/>
    </row>
  </sheetData>
  <mergeCells count="4">
    <mergeCell ref="A167:E167"/>
    <mergeCell ref="A168:E168"/>
    <mergeCell ref="A169:E169"/>
    <mergeCell ref="A5:E5"/>
  </mergeCells>
  <pageMargins left="0.51181102362204722" right="0.51181102362204722" top="0.78740157480314965" bottom="0.78740157480314965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JAN_23</vt:lpstr>
      <vt:lpstr>JAN_23!Area_de_impressao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Chirlis Martins</dc:creator>
  <cp:lastModifiedBy>Suporte</cp:lastModifiedBy>
  <cp:lastPrinted>2023-03-16T12:58:19Z</cp:lastPrinted>
  <dcterms:created xsi:type="dcterms:W3CDTF">2022-01-31T19:46:00Z</dcterms:created>
  <dcterms:modified xsi:type="dcterms:W3CDTF">2023-03-16T13:00:49Z</dcterms:modified>
</cp:coreProperties>
</file>